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5"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明细表" sheetId="6" r:id="rId6"/>
    <sheet name="政府性基金预算财政拨款收入支出决算表" sheetId="7" r:id="rId7"/>
    <sheet name="国有资本经营预算财政拨款收入支出决算表" sheetId="8" r:id="rId8"/>
    <sheet name="机构运行信息表" sheetId="9" r:id="rId9"/>
  </sheets>
  <definedNames/>
  <calcPr fullCalcOnLoad="1"/>
</workbook>
</file>

<file path=xl/sharedStrings.xml><?xml version="1.0" encoding="utf-8"?>
<sst xmlns="http://schemas.openxmlformats.org/spreadsheetml/2006/main" count="1243" uniqueCount="445">
  <si>
    <t>收入支出决算总表</t>
  </si>
  <si>
    <t>公开01表</t>
  </si>
  <si>
    <t>单位：内蒙古自治区呼和浩特市呼和浩特市总工会（汇总）</t>
  </si>
  <si>
    <t>金额单位：万元</t>
  </si>
  <si>
    <t>收入</t>
  </si>
  <si>
    <t>支出</t>
  </si>
  <si>
    <t>项目</t>
  </si>
  <si>
    <t>行次</t>
  </si>
  <si>
    <t>决算数</t>
  </si>
  <si>
    <t>项目（按功能分类）</t>
  </si>
  <si>
    <t>栏次</t>
  </si>
  <si>
    <t>1</t>
  </si>
  <si>
    <t>2</t>
  </si>
  <si>
    <t>一、财政拨款收入</t>
  </si>
  <si>
    <t>一、一般公共服务支出</t>
  </si>
  <si>
    <t>32</t>
  </si>
  <si>
    <t>二、政府性基金预算财政拨款</t>
  </si>
  <si>
    <t>二、外交支出</t>
  </si>
  <si>
    <t>33</t>
  </si>
  <si>
    <t>三、国有资本经营预算财政拨款</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</si>
  <si>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</si>
  <si>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</si>
  <si>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</si>
  <si>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</si>
  <si>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</si>
  <si>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</si>
  <si>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</si>
  <si>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</si>
  <si>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</si>
  <si>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</si>
  <si>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</si>
  <si>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</si>
  <si>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</si>
  <si>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</si>
  <si>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</si>
  <si>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</si>
  <si>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</si>
  <si>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</si>
  <si>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</si>
  <si>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</si>
  <si>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</si>
  <si>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</si>
  <si>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</si>
  <si>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</si>
  <si>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</si>
  <si>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</si>
  <si>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</si>
  <si>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</si>
  <si>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</si>
  <si>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</si>
  <si>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</si>
  <si>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</si>
  <si>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</si>
  <si>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</si>
  <si>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</si>
  <si>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</si>
  <si>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</si>
  <si>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</si>
  <si>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</si>
  <si>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</si>
  <si>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</si>
  <si>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</si>
  <si>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</si>
  <si>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</si>
  <si>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</si>
  <si>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</si>
  <si>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</si>
  <si>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</si>
  <si>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</si>
  <si>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</si>
  <si>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</si>
  <si>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</si>
  <si>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</si>
  <si>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</si>
  <si>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</si>
  <si>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</si>
  <si>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</si>
  <si>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</si>
  <si>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</si>
  <si>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</si>
  <si>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</si>
  <si>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</si>
  <si>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</si>
  <si>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</si>
  <si>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</si>
  <si>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</si>
  <si>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</si>
  <si>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</si>
  <si>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</si>
  <si>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</si>
  <si>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</si>
  <si>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</si>
  <si>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</si>
  <si>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</si>
  <si>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</si>
  <si>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</si>
  <si>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</si>
  <si>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</si>
  <si>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</si>
  <si>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</si>
  <si>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</si>
  <si>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</si>
  <si>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</si>
  <si>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</si>
  <si>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</si>
  <si>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</si>
  <si>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</si>
  <si>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</si>
  <si>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</si>
  <si>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</si>
  <si>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</si>
  <si>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</si>
  <si>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</si>
  <si>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</si>
  <si>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注：1.本表反映部门本年度的总收支和年末结转和结余情况。</t>
  </si>
  <si>
    <t>2.本表金额转换为万元时，因四舍五入可能存在尾差，部分合计行与明细行合计可能存在不一致。</t>
  </si>
  <si>
    <t>收入决算表</t>
  </si>
  <si>
    <t>公开02表</t>
  </si>
  <si>
    <t>财政拨款收入</t>
  </si>
  <si>
    <t>上级补助收入</t>
  </si>
  <si>
    <t>事业收入</t>
  </si>
  <si>
    <t>经营收入</t>
  </si>
  <si>
    <t>附属单位上缴收入</t>
  </si>
  <si>
    <t>其他收入</t>
  </si>
  <si>
    <t>支出功能分类科目编码</t>
  </si>
  <si>
    <t>科目名称</t>
  </si>
  <si>
    <t>类</t>
  </si>
  <si>
    <t>款</t>
  </si>
  <si>
    <t>项</t>
  </si>
  <si>
    <t>合计</t>
  </si>
  <si>
    <t>201</t>
  </si>
  <si>
    <t>一般公共服务支出</t>
  </si>
  <si>
    <t>20110</t>
  </si>
  <si>
    <t>人力资源事务</t>
  </si>
  <si>
    <t>2011008</t>
  </si>
  <si>
    <t xml:space="preserve">  引进人才费用</t>
  </si>
  <si>
    <t>20129</t>
  </si>
  <si>
    <t>群众团体事务</t>
  </si>
  <si>
    <t>2012999</t>
  </si>
  <si>
    <t xml:space="preserve">  其他群众团体事务支出</t>
  </si>
  <si>
    <t>208</t>
  </si>
  <si>
    <t>社会保障和就业支出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</si>
  <si>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</si>
  <si>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</si>
  <si>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</si>
  <si>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</si>
  <si>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</si>
  <si>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</si>
  <si>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</si>
  <si>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</si>
  <si>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</si>
  <si>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</si>
  <si>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</si>
  <si>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</si>
  <si>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</si>
  <si>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</si>
  <si>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</si>
  <si>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</si>
  <si>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2101103</t>
  </si>
  <si>
    <t xml:space="preserve">  公务员医疗补助</t>
  </si>
  <si>
    <t>221</t>
  </si>
  <si>
    <t>住房保障支出</t>
  </si>
  <si>
    <t>22102</t>
  </si>
  <si>
    <t>住房改革支出</t>
  </si>
  <si>
    <t>2210201</t>
  </si>
  <si>
    <t xml:space="preserve">  住房公积金</t>
  </si>
  <si>
    <t>2210203</t>
  </si>
  <si>
    <t xml:space="preserve">  购房补贴</t>
  </si>
  <si>
    <t>229</t>
  </si>
  <si>
    <t>其他支出</t>
  </si>
  <si>
    <t>22999</t>
  </si>
  <si>
    <t>2299901</t>
  </si>
  <si>
    <t xml:space="preserve">  其他支出</t>
  </si>
  <si>
    <t>注：1.本表反映部门本年度取得的各项收入情况。</t>
  </si>
  <si>
    <t>支出决算表</t>
  </si>
  <si>
    <t>公开03表</t>
  </si>
  <si>
    <t>基本支出</t>
  </si>
  <si>
    <t>项目支出</t>
  </si>
  <si>
    <t>上缴上级支出</t>
  </si>
  <si>
    <t>经营支出</t>
  </si>
  <si>
    <t>对附属单位补助支出</t>
  </si>
  <si>
    <t>2101102</t>
  </si>
  <si>
    <t xml:space="preserve">  事业单位医疗</t>
  </si>
  <si>
    <t>注：1.本表反映部门本年度各项支出情况。</t>
  </si>
  <si>
    <t>财政拨款收入支出决算总表</t>
  </si>
  <si>
    <t>公开04表</t>
  </si>
  <si>
    <t>小计</t>
  </si>
  <si>
    <t>一般公共预算财政拨款</t>
  </si>
  <si>
    <t>政府性基金预算财政拨款</t>
  </si>
  <si>
    <t>国有资本经营预算财政拨款</t>
  </si>
  <si>
    <t>一、一般公共预算财政拨款</t>
  </si>
  <si>
    <t>七、文化旅游体育与传媒支出</t>
  </si>
  <si>
    <t>年初财政拨款结转和结余</t>
  </si>
  <si>
    <t>年末财政拨款结转和结余</t>
  </si>
  <si>
    <t>63</t>
  </si>
  <si>
    <t>64</t>
  </si>
  <si>
    <t>注：1.本表反映部门本年度一般公共预算财政拨款和政府性基金预算财政拨款的总收支和年末结转和结余情况。</t>
  </si>
  <si>
    <t>一般公共预算财政拨款支出决算表</t>
  </si>
  <si>
    <t>公开05表</t>
  </si>
  <si>
    <t>本年支出</t>
  </si>
  <si>
    <t>注：1.本表反映部门本年度一般公共预算财政拨款实际支出情况。</t>
  </si>
  <si>
    <t>一般公共预算财政拨款基本支出决算明细表</t>
  </si>
  <si>
    <t>公开06表</t>
  </si>
  <si>
    <t>人员经费</t>
  </si>
  <si>
    <t>公用经费</t>
  </si>
  <si>
    <t>经济分类科目编码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</si>
  <si>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</si>
  <si>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</si>
  <si>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</si>
  <si>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</si>
  <si>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</si>
  <si>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</si>
  <si>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</si>
  <si>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</si>
  <si>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</si>
  <si>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</si>
  <si>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</si>
  <si>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</si>
  <si>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</si>
  <si>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</si>
  <si>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</si>
  <si>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</si>
  <si>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</si>
  <si>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</si>
  <si>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</si>
  <si>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</si>
  <si>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</si>
  <si>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</si>
  <si>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</si>
  <si>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</si>
  <si>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</si>
  <si>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</si>
  <si>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</si>
  <si>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</si>
  <si>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</si>
  <si>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</si>
  <si>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</si>
  <si>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</si>
  <si>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</si>
  <si>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</si>
  <si>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</si>
  <si>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</si>
  <si>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</si>
  <si>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</si>
  <si>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</si>
  <si>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</si>
  <si>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</si>
  <si>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</si>
  <si>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</si>
  <si>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</si>
  <si>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</si>
  <si>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</si>
  <si>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</si>
  <si>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</si>
  <si>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</si>
  <si>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</si>
  <si>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</si>
  <si>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</si>
  <si>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</si>
  <si>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</si>
  <si>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</si>
  <si>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</si>
  <si>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</si>
  <si>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</si>
  <si>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</si>
  <si>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</si>
  <si>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</si>
  <si>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</si>
  <si>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</si>
  <si>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</si>
  <si>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</si>
  <si>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</si>
  <si>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</si>
  <si>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</si>
  <si>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</si>
  <si>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</si>
  <si>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</si>
  <si>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</si>
  <si>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</si>
  <si>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</si>
  <si>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</si>
  <si>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</si>
  <si>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</si>
  <si>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</si>
  <si>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</si>
  <si>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</si>
  <si>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</si>
  <si>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</si>
  <si>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</si>
  <si>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</si>
  <si>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</si>
  <si>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</si>
  <si>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</si>
  <si>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</si>
  <si>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</si>
  <si>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</si>
  <si>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</si>
  <si>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</si>
  <si>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</si>
  <si>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</si>
  <si>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</si>
  <si>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</si>
  <si>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</si>
  <si>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</si>
  <si>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</si>
  <si>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</si>
  <si>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</si>
  <si>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</si>
  <si>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</si>
  <si>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</si>
  <si>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</si>
  <si>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</si>
  <si>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</si>
  <si>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</si>
  <si>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</si>
  <si>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</si>
  <si>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</si>
  <si>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</si>
  <si>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</si>
  <si>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</si>
  <si>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</si>
  <si>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</si>
  <si>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</si>
  <si>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</si>
  <si>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</si>
  <si>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</si>
  <si>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</si>
  <si>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</si>
  <si>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</si>
  <si>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</si>
  <si>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</si>
  <si>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</si>
  <si>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</si>
  <si>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</si>
  <si>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</si>
  <si>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</si>
  <si>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</si>
  <si>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</si>
  <si>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</si>
  <si>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</si>
  <si>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</si>
  <si>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</si>
  <si>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</si>
  <si>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</si>
  <si>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</si>
  <si>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</si>
  <si>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</si>
  <si>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</si>
  <si>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</si>
  <si>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</si>
  <si>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</si>
  <si>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</si>
  <si>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</si>
  <si>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</si>
  <si>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</si>
  <si>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</si>
  <si>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</si>
  <si>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</si>
  <si>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</si>
  <si>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</si>
  <si>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</si>
  <si>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其他对个人和家庭的补助支出</t>
  </si>
  <si>
    <t>30240</t>
  </si>
  <si>
    <t xml:space="preserve">  税金及附加费用</t>
  </si>
  <si>
    <t>39908</t>
  </si>
  <si>
    <t xml:space="preserve">  对民间非营利组织和群众性自治组织补贴</t>
  </si>
  <si>
    <t>30299</t>
  </si>
  <si>
    <t xml:space="preserve">  其他商品和服务支出</t>
  </si>
  <si>
    <t>39999</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</si>
  <si>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</si>
  <si>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</si>
  <si>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</si>
  <si>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</si>
  <si>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</si>
  <si>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</si>
  <si>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</si>
  <si>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</si>
  <si>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</si>
  <si>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</si>
  <si>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</si>
  <si>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</si>
  <si>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注：1.本表反映部门本年度一般公共预算财政拨款基本支出明细情况；</t>
  </si>
  <si>
    <t>政府性基金预算财政拨款收入支出决算表</t>
  </si>
  <si>
    <t>公开07表</t>
  </si>
  <si>
    <t>年初结转和结余</t>
  </si>
  <si>
    <t>本年收入</t>
  </si>
  <si>
    <t>年末结转和结余</t>
  </si>
  <si>
    <t>注：我单位无政府性基金预算收入支出，因此本表无数据。</t>
  </si>
  <si>
    <t>注：1.本表反映部门本年度政府性基金预算财政拨款收入支出及结转和结余情况。</t>
  </si>
  <si>
    <t>国有资本经营预算财政拨款收入支出决算表</t>
  </si>
  <si>
    <t>公开08表</t>
  </si>
  <si>
    <t>科目编码</t>
  </si>
  <si>
    <t>结转</t>
  </si>
  <si>
    <t>结余</t>
  </si>
  <si>
    <t>注：我单位无国有资本经营预算收入支出，因此本表无数据。</t>
  </si>
  <si>
    <t>机构运行信息表</t>
  </si>
  <si>
    <t>公开09表</t>
  </si>
  <si>
    <t>项  目</t>
  </si>
  <si>
    <t>统计数</t>
  </si>
  <si>
    <t>栏  次</t>
  </si>
  <si>
    <t>一、财政拨款“三公”经费支出</t>
  </si>
  <si>
    <t>—</t>
  </si>
  <si>
    <t>二、机关运行经费支出</t>
  </si>
  <si>
    <t>（一）支出合计</t>
  </si>
  <si>
    <t>（一）行政单位</t>
  </si>
  <si>
    <t xml:space="preserve">  1.因公出国（境）费</t>
  </si>
  <si>
    <t>（二）参照公务员法管理事业单位</t>
  </si>
  <si>
    <t xml:space="preserve">  2.公务用车购置及运行维护费</t>
  </si>
  <si>
    <t>三、政府采购支出信息</t>
  </si>
  <si>
    <t xml:space="preserve">    （1）公务用车购置费</t>
  </si>
  <si>
    <t>（一）政府采购支出合计</t>
  </si>
  <si>
    <t xml:space="preserve">    （2）公务用车运行维护费</t>
  </si>
  <si>
    <t xml:space="preserve">  1.政府采购货物支出</t>
  </si>
  <si>
    <t xml:space="preserve">  3.公务接待费</t>
  </si>
  <si>
    <t xml:space="preserve">  2.政府采购工程支出</t>
  </si>
  <si>
    <t xml:space="preserve">    （1）国内接待费</t>
  </si>
  <si>
    <t xml:space="preserve">  3.政府采购服务支出</t>
  </si>
  <si>
    <t xml:space="preserve">         其中：外事接待费</t>
  </si>
  <si>
    <t>（二）政府采购授予中小企业合同金额</t>
  </si>
  <si>
    <t xml:space="preserve">    （2）国（境）外接待费</t>
  </si>
  <si>
    <t xml:space="preserve">      其中：授予小微企业合同金额</t>
  </si>
  <si>
    <t>（二）相关统计数</t>
  </si>
  <si>
    <t>四、国有资产占用情况</t>
  </si>
  <si>
    <t xml:space="preserve">  1.因公出国（境）团组数（个）</t>
  </si>
  <si>
    <t>（一）车辆数合计（辆）</t>
  </si>
  <si>
    <t xml:space="preserve">  2.因公出国（境）人次数（人）</t>
  </si>
  <si>
    <t xml:space="preserve">  1.副部（省）级及以上领导用车</t>
  </si>
  <si>
    <t xml:space="preserve">  3.公务用车购置数（辆）</t>
  </si>
  <si>
    <t xml:space="preserve">  2.主要领导干部用车</t>
  </si>
  <si>
    <t xml:space="preserve">  4.公务用车保有量（辆）</t>
  </si>
  <si>
    <t xml:space="preserve">  3.机要通信用车</t>
  </si>
  <si>
    <t xml:space="preserve">  5.国内公务接待批次（个）</t>
  </si>
  <si>
    <t xml:space="preserve">  4.应急保障用车</t>
  </si>
  <si>
    <t xml:space="preserve">    其中：外事接待批次（人）</t>
  </si>
  <si>
    <t xml:space="preserve">  5.执法执勤用车</t>
  </si>
  <si>
    <t xml:space="preserve">  6.国内公务接待人次（人）</t>
  </si>
  <si>
    <t xml:space="preserve">  6.特种专业技术用车</t>
  </si>
  <si>
    <t xml:space="preserve">    其中：外事接待人次（人）</t>
  </si>
  <si>
    <t xml:space="preserve">  7.离退休干部用车</t>
  </si>
  <si>
    <t xml:space="preserve">  7.国（境）外公务接待批次（个）</t>
  </si>
  <si>
    <t xml:space="preserve">  8.其他用车</t>
  </si>
  <si>
    <t xml:space="preserve">  8.国（境）外公务接待人次（人）</t>
  </si>
  <si>
    <t>（二）单价50万元（含）以上的通用设备（台，套…）</t>
  </si>
  <si>
    <t>（三）单价100万元（含）以上的专用设备（台，套…）</t>
  </si>
  <si>
    <t>注：1.本表反映部门“三公”经费、机关运行经费、政府采购支出以及公务用车等情况；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</si>
</sst>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5">
    <font>
      <sz val="10"/>
      <name val="Arial"/>
      <family val="2"/>
    </font>
    <font>
      <sz val="11"/>
      <name val="宋体"/>
      <family val="0"/>
    </font>
    <font>
      <sz val="9"/>
      <name val="宋体"/>
      <family val="0"/>
    </font>
    <font>
      <sz val="26"/>
      <name val="宋体"/>
      <family val="0"/>
    </font>
    <font>
      <sz val="10"/>
      <name val="宋体"/>
      <family val="0"/>
    </font>
    <font>
      <b/>
      <sz val="9"/>
      <name val="宋体"/>
      <family val="0"/>
    </font>
    <font>
      <b/>
      <sz val="10"/>
      <name val="宋体"/>
      <family val="0"/>
    </font>
    <font>
      <u val="single"/>
      <sz val="11"/>
      <color indexed="12"/>
      <name val="宋体"/>
      <family val="0"/>
    </font>
    <font>
      <i/>
      <sz val="11"/>
      <color indexed="23"/>
      <name val="宋体"/>
      <family val="0"/>
    </font>
    <font>
      <sz val="11"/>
      <color indexed="8"/>
      <name val="宋体"/>
      <family val="0"/>
    </font>
    <font>
      <sz val="11"/>
      <color indexed="16"/>
      <name val="宋体"/>
      <family val="0"/>
    </font>
    <font>
      <sz val="11"/>
      <color indexed="9"/>
      <name val="宋体"/>
      <family val="0"/>
    </font>
    <font>
      <sz val="11"/>
      <color indexed="17"/>
      <name val="宋体"/>
      <family val="0"/>
    </font>
    <font>
      <sz val="11"/>
      <color indexed="10"/>
      <name val="宋体"/>
      <family val="0"/>
    </font>
    <font>
      <sz val="11"/>
      <color indexed="62"/>
      <name val="宋体"/>
      <family val="0"/>
    </font>
    <font>
      <b/>
      <sz val="11"/>
      <color indexed="8"/>
      <name val="宋体"/>
      <family val="0"/>
    </font>
    <font>
      <b/>
      <sz val="11"/>
      <color indexed="62"/>
      <name val="宋体"/>
      <family val="0"/>
    </font>
    <font>
      <u val="single"/>
      <sz val="11"/>
      <color indexed="20"/>
      <name val="宋体"/>
      <family val="0"/>
    </font>
    <font>
      <b/>
      <sz val="18"/>
      <color indexed="62"/>
      <name val="宋体"/>
      <family val="0"/>
    </font>
    <font>
      <b/>
      <sz val="15"/>
      <color indexed="62"/>
      <name val="宋体"/>
      <family val="0"/>
    </font>
    <font>
      <b/>
      <sz val="13"/>
      <color indexed="62"/>
      <name val="宋体"/>
      <family val="0"/>
    </font>
    <font>
      <sz val="11"/>
      <color indexed="53"/>
      <name val="宋体"/>
      <family val="0"/>
    </font>
    <font>
      <b/>
      <sz val="11"/>
      <color indexed="63"/>
      <name val="宋体"/>
      <family val="0"/>
    </font>
    <font>
      <sz val="11"/>
      <color indexed="19"/>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23"/>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9"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69">
    <xf numFmtId="0" fontId="0" fillId="0" borderId="0" xfId="0" applyAlignment="1">
      <alignment/>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right" vertical="center"/>
    </xf>
    <xf numFmtId="0" fontId="2" fillId="33" borderId="10" xfId="0" applyFont="1" applyFill="1" applyBorder="1" applyAlignment="1">
      <alignment horizontal="left" vertical="center"/>
    </xf>
    <xf numFmtId="0" fontId="2" fillId="0" borderId="10" xfId="0" applyFont="1" applyBorder="1" applyAlignment="1">
      <alignment horizontal="left" vertical="center"/>
    </xf>
    <xf numFmtId="0" fontId="2" fillId="0" borderId="10" xfId="0" applyFont="1" applyBorder="1" applyAlignment="1">
      <alignment horizontal="righ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4" fontId="4" fillId="0" borderId="12" xfId="0" applyNumberFormat="1" applyFont="1" applyBorder="1" applyAlignment="1">
      <alignment horizontal="right" vertical="center"/>
    </xf>
    <xf numFmtId="3" fontId="4" fillId="0" borderId="12" xfId="0" applyNumberFormat="1" applyFont="1" applyBorder="1" applyAlignment="1">
      <alignment horizontal="right" vertical="center"/>
    </xf>
    <xf numFmtId="0" fontId="4" fillId="0" borderId="12" xfId="0" applyFont="1" applyBorder="1" applyAlignment="1">
      <alignment horizontal="left" vertical="center" shrinkToFit="1"/>
    </xf>
    <xf numFmtId="0" fontId="4" fillId="0" borderId="12" xfId="0" applyFont="1" applyBorder="1" applyAlignment="1">
      <alignment horizontal="right" vertical="center"/>
    </xf>
    <xf numFmtId="0" fontId="4" fillId="0" borderId="0" xfId="0" applyFont="1" applyBorder="1" applyAlignment="1">
      <alignment horizontal="left"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horizontal="distributed" vertical="center" wrapText="1"/>
    </xf>
    <xf numFmtId="0" fontId="4" fillId="0" borderId="12" xfId="0" applyFont="1" applyBorder="1" applyAlignment="1">
      <alignment horizontal="center" vertical="center" shrinkToFit="1"/>
    </xf>
    <xf numFmtId="4" fontId="4" fillId="0" borderId="12" xfId="0" applyNumberFormat="1" applyFont="1" applyBorder="1" applyAlignment="1">
      <alignment horizontal="right" vertical="center" shrinkToFit="1"/>
    </xf>
    <xf numFmtId="0" fontId="4" fillId="0" borderId="11" xfId="0" applyFont="1" applyBorder="1" applyAlignment="1">
      <alignment horizontal="left" vertical="center" shrinkToFit="1"/>
    </xf>
    <xf numFmtId="0" fontId="4" fillId="0" borderId="0" xfId="0" applyFont="1" applyBorder="1" applyAlignment="1">
      <alignment horizontal="left" vertical="center" wrapText="1"/>
    </xf>
    <xf numFmtId="0" fontId="4" fillId="0" borderId="0" xfId="0" applyFont="1" applyBorder="1" applyAlignment="1">
      <alignment horizontal="left" vertical="center" shrinkToFi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left" vertical="center"/>
    </xf>
    <xf numFmtId="0" fontId="5" fillId="0" borderId="12" xfId="0" applyFont="1" applyBorder="1" applyAlignment="1">
      <alignment horizontal="left" vertical="center"/>
    </xf>
    <xf numFmtId="4" fontId="5" fillId="0" borderId="12" xfId="0" applyNumberFormat="1" applyFont="1" applyBorder="1" applyAlignment="1">
      <alignment horizontal="righ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4" fontId="2" fillId="0" borderId="12" xfId="0" applyNumberFormat="1" applyFont="1" applyBorder="1" applyAlignment="1">
      <alignment horizontal="right" vertical="center"/>
    </xf>
    <xf numFmtId="0" fontId="0" fillId="0" borderId="0" xfId="0" applyFont="1" applyFill="1" applyAlignment="1">
      <alignment/>
    </xf>
    <xf numFmtId="0" fontId="0" fillId="0" borderId="0" xfId="0" applyFill="1" applyAlignment="1">
      <alignment/>
    </xf>
    <xf numFmtId="0" fontId="2" fillId="0" borderId="0" xfId="0" applyFont="1" applyFill="1" applyBorder="1" applyAlignment="1">
      <alignment horizontal="left" vertical="center"/>
    </xf>
    <xf numFmtId="0" fontId="3" fillId="0" borderId="0"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10" xfId="0" applyFont="1" applyFill="1" applyBorder="1" applyAlignment="1">
      <alignment horizontal="left" vertical="center"/>
    </xf>
    <xf numFmtId="0" fontId="2" fillId="0" borderId="10" xfId="0" applyFont="1" applyFill="1" applyBorder="1" applyAlignment="1">
      <alignment horizontal="right"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4" fontId="4" fillId="0" borderId="12" xfId="0" applyNumberFormat="1" applyFont="1" applyFill="1" applyBorder="1" applyAlignment="1">
      <alignment horizontal="righ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4" fontId="4" fillId="0" borderId="12" xfId="0" applyNumberFormat="1" applyFont="1" applyFill="1" applyBorder="1" applyAlignment="1">
      <alignment horizontal="right"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0" fillId="33" borderId="0" xfId="0" applyFont="1" applyFill="1" applyAlignment="1">
      <alignment/>
    </xf>
    <xf numFmtId="0" fontId="0" fillId="33" borderId="0" xfId="0" applyFill="1" applyAlignment="1">
      <alignment/>
    </xf>
    <xf numFmtId="0" fontId="2"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4" fontId="4" fillId="33" borderId="12" xfId="0" applyNumberFormat="1" applyFont="1" applyFill="1" applyBorder="1" applyAlignment="1">
      <alignment horizontal="righ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0" xfId="0" applyFont="1" applyFill="1" applyBorder="1" applyAlignment="1">
      <alignment horizontal="left" vertical="center"/>
    </xf>
    <xf numFmtId="0" fontId="2" fillId="33" borderId="0" xfId="0" applyFont="1" applyFill="1" applyBorder="1" applyAlignment="1">
      <alignment horizontal="right" vertical="center"/>
    </xf>
    <xf numFmtId="0" fontId="2" fillId="33" borderId="10" xfId="0" applyFont="1" applyFill="1" applyBorder="1" applyAlignment="1">
      <alignment horizontal="righ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9"/>
  <sheetViews>
    <sheetView workbookViewId="0" topLeftCell="A1">
      <selection activeCell="A3" sqref="A3"/>
    </sheetView>
  </sheetViews>
  <sheetFormatPr defaultColWidth="9.140625" defaultRowHeight="12.75"/>
  <cols>
    <col min="1" max="1" width="40.00390625" style="0" customWidth="1"/>
    <col min="2" max="2" width="4.8515625" style="0" customWidth="1"/>
    <col min="3" max="3" width="29.8515625" style="0" customWidth="1"/>
    <col min="4" max="4" width="40.00390625" style="0" customWidth="1"/>
    <col min="5" max="5" width="4.8515625" style="0" customWidth="1"/>
    <col min="6" max="6" width="29.8515625" style="0" customWidth="1"/>
  </cols>
  <sheetData>
    <row r="1" spans="1:6" ht="32.25" customHeight="1">
      <c r="A1" s="1"/>
      <c r="B1" s="1"/>
      <c r="C1" s="2" t="s">
        <v>0</v>
      </c>
      <c r="D1" s="1"/>
      <c r="E1" s="1"/>
      <c r="F1" s="1"/>
    </row>
    <row r="2" spans="1:6" ht="11.25" customHeight="1">
      <c r="A2" s="1"/>
      <c r="B2" s="1"/>
      <c r="C2" s="1"/>
      <c r="D2" s="1"/>
      <c r="E2" s="1"/>
      <c r="F2" s="3" t="s">
        <v>1</v>
      </c>
    </row>
    <row r="3" spans="1:6" ht="11.25" customHeight="1">
      <c r="A3" s="4" t="s">
        <v>2</v>
      </c>
      <c r="B3" s="5"/>
      <c r="C3" s="5"/>
      <c r="D3" s="5"/>
      <c r="E3" s="5"/>
      <c r="F3" s="6" t="s">
        <v>3</v>
      </c>
    </row>
    <row r="4" spans="1:6" ht="15" customHeight="1">
      <c r="A4" s="7" t="s">
        <v>4</v>
      </c>
      <c r="B4" s="8" t="s">
        <v>4</v>
      </c>
      <c r="C4" s="8" t="s">
        <v>4</v>
      </c>
      <c r="D4" s="8" t="s">
        <v>5</v>
      </c>
      <c r="E4" s="8" t="s">
        <v>5</v>
      </c>
      <c r="F4" s="8" t="s">
        <v>5</v>
      </c>
    </row>
    <row r="5" spans="1:6" ht="15" customHeight="1">
      <c r="A5" s="7" t="s">
        <v>6</v>
      </c>
      <c r="B5" s="8" t="s">
        <v>7</v>
      </c>
      <c r="C5" s="8" t="s">
        <v>8</v>
      </c>
      <c r="D5" s="8" t="s">
        <v>9</v>
      </c>
      <c r="E5" s="8" t="s">
        <v>7</v>
      </c>
      <c r="F5" s="8" t="s">
        <v>8</v>
      </c>
    </row>
    <row r="6" spans="1:6" ht="15" customHeight="1">
      <c r="A6" s="7" t="s">
        <v>10</v>
      </c>
      <c r="B6" s="8"/>
      <c r="C6" s="8" t="s">
        <v>11</v>
      </c>
      <c r="D6" s="8" t="s">
        <v>10</v>
      </c>
      <c r="E6" s="8"/>
      <c r="F6" s="8" t="s">
        <v>12</v>
      </c>
    </row>
    <row r="7" spans="1:6" ht="15" customHeight="1">
      <c r="A7" s="9" t="s">
        <v>13</v>
      </c>
      <c r="B7" s="8" t="s">
        <v>11</v>
      </c>
      <c r="C7" s="11">
        <f>3804.63+40.92</f>
        <v>3845.55</v>
      </c>
      <c r="D7" s="10" t="s">
        <v>14</v>
      </c>
      <c r="E7" s="8" t="s">
        <v>15</v>
      </c>
      <c r="F7" s="11">
        <f>3502.73+6.74</f>
        <v>3509.47</v>
      </c>
    </row>
    <row r="8" spans="1:6" ht="15" customHeight="1">
      <c r="A8" s="9" t="s">
        <v>16</v>
      </c>
      <c r="B8" s="8" t="s">
        <v>12</v>
      </c>
      <c r="C8" s="11">
        <v>0</v>
      </c>
      <c r="D8" s="10" t="s">
        <v>17</v>
      </c>
      <c r="E8" s="8" t="s">
        <v>18</v>
      </c>
      <c r="F8" s="11">
        <v>0</v>
      </c>
    </row>
    <row r="9" spans="1:6" ht="15" customHeight="1">
      <c r="A9" s="9" t="s">
        <v>19</v>
      </c>
      <c r="B9" s="8" t="s">
        <v>20</v>
      </c>
      <c r="C9" s="11">
        <v>0</v>
      </c>
      <c r="D9" s="10" t="s">
        <v>21</v>
      </c>
      <c r="E9" s="8" t="s">
        <v>22</v>
      </c>
      <c r="F9" s="11">
        <v>0</v>
      </c>
    </row>
    <row r="10" spans="1:6" ht="15" customHeight="1">
      <c r="A10" s="9" t="s">
        <v>23</v>
      </c>
      <c r="B10" s="8" t="s">
        <v>24</v>
      </c>
      <c r="C10" s="11">
        <v>0</v>
      </c>
      <c r="D10" s="10" t="s">
        <v>25</v>
      </c>
      <c r="E10" s="8" t="s">
        <v>26</v>
      </c>
      <c r="F10" s="11">
        <v>0</v>
      </c>
    </row>
    <row r="11" spans="1:6" ht="15" customHeight="1">
      <c r="A11" s="9" t="s">
        <v>27</v>
      </c>
      <c r="B11" s="8" t="s">
        <v>28</v>
      </c>
      <c r="C11" s="11">
        <v>0</v>
      </c>
      <c r="D11" s="10" t="s">
        <v>29</v>
      </c>
      <c r="E11" s="8" t="s">
        <v>30</v>
      </c>
      <c r="F11" s="11">
        <v>0</v>
      </c>
    </row>
    <row r="12" spans="1:6" ht="15" customHeight="1">
      <c r="A12" s="9" t="s">
        <v>31</v>
      </c>
      <c r="B12" s="8" t="s">
        <v>32</v>
      </c>
      <c r="C12" s="11">
        <v>0</v>
      </c>
      <c r="D12" s="10" t="s">
        <v>33</v>
      </c>
      <c r="E12" s="8" t="s">
        <v>34</v>
      </c>
      <c r="F12" s="11">
        <v>0</v>
      </c>
    </row>
    <row r="13" spans="1:6" ht="15" customHeight="1">
      <c r="A13" s="9" t="s">
        <v>35</v>
      </c>
      <c r="B13" s="8" t="s">
        <v>36</v>
      </c>
      <c r="C13" s="11">
        <v>0</v>
      </c>
      <c r="D13" s="10" t="s">
        <v>37</v>
      </c>
      <c r="E13" s="8" t="s">
        <v>38</v>
      </c>
      <c r="F13" s="11">
        <v>0</v>
      </c>
    </row>
    <row r="14" spans="1:6" ht="15" customHeight="1">
      <c r="A14" s="9" t="s">
        <v>39</v>
      </c>
      <c r="B14" s="8" t="s">
        <v>40</v>
      </c>
      <c r="C14" s="11">
        <v>0</v>
      </c>
      <c r="D14" s="10" t="s">
        <v>41</v>
      </c>
      <c r="E14" s="8" t="s">
        <v>42</v>
      </c>
      <c r="F14" s="11">
        <f>144.79+28.81</f>
        <v>173.6</v>
      </c>
    </row>
    <row r="15" spans="1:6" ht="15" customHeight="1">
      <c r="A15" s="9"/>
      <c r="B15" s="8" t="s">
        <v>43</v>
      </c>
      <c r="C15" s="10"/>
      <c r="D15" s="10" t="s">
        <v>44</v>
      </c>
      <c r="E15" s="8" t="s">
        <v>45</v>
      </c>
      <c r="F15" s="11">
        <f>26.93+3.77</f>
        <v>30.7</v>
      </c>
    </row>
    <row r="16" spans="1:6" ht="15" customHeight="1">
      <c r="A16" s="9"/>
      <c r="B16" s="8" t="s">
        <v>46</v>
      </c>
      <c r="C16" s="10"/>
      <c r="D16" s="10" t="s">
        <v>47</v>
      </c>
      <c r="E16" s="8" t="s">
        <v>48</v>
      </c>
      <c r="F16" s="11">
        <v>0</v>
      </c>
    </row>
    <row r="17" spans="1:6" ht="15" customHeight="1">
      <c r="A17" s="9"/>
      <c r="B17" s="8" t="s">
        <v>49</v>
      </c>
      <c r="C17" s="10"/>
      <c r="D17" s="10" t="s">
        <v>50</v>
      </c>
      <c r="E17" s="8" t="s">
        <v>51</v>
      </c>
      <c r="F17" s="11">
        <v>0</v>
      </c>
    </row>
    <row r="18" spans="1:6" ht="15" customHeight="1">
      <c r="A18" s="9"/>
      <c r="B18" s="8" t="s">
        <v>52</v>
      </c>
      <c r="C18" s="10"/>
      <c r="D18" s="10" t="s">
        <v>53</v>
      </c>
      <c r="E18" s="8" t="s">
        <v>54</v>
      </c>
      <c r="F18" s="11">
        <v>0</v>
      </c>
    </row>
    <row r="19" spans="1:6" ht="15" customHeight="1">
      <c r="A19" s="9"/>
      <c r="B19" s="8" t="s">
        <v>55</v>
      </c>
      <c r="C19" s="10"/>
      <c r="D19" s="10" t="s">
        <v>56</v>
      </c>
      <c r="E19" s="8" t="s">
        <v>57</v>
      </c>
      <c r="F19" s="11">
        <v>0</v>
      </c>
    </row>
    <row r="20" spans="1:6" ht="15" customHeight="1">
      <c r="A20" s="9"/>
      <c r="B20" s="8" t="s">
        <v>58</v>
      </c>
      <c r="C20" s="10"/>
      <c r="D20" s="10" t="s">
        <v>59</v>
      </c>
      <c r="E20" s="8" t="s">
        <v>60</v>
      </c>
      <c r="F20" s="11">
        <v>0</v>
      </c>
    </row>
    <row r="21" spans="1:6" ht="15" customHeight="1">
      <c r="A21" s="9"/>
      <c r="B21" s="8" t="s">
        <v>61</v>
      </c>
      <c r="C21" s="10"/>
      <c r="D21" s="10" t="s">
        <v>62</v>
      </c>
      <c r="E21" s="8" t="s">
        <v>63</v>
      </c>
      <c r="F21" s="11">
        <v>0</v>
      </c>
    </row>
    <row r="22" spans="1:6" ht="15" customHeight="1">
      <c r="A22" s="9"/>
      <c r="B22" s="8" t="s">
        <v>64</v>
      </c>
      <c r="C22" s="10"/>
      <c r="D22" s="10" t="s">
        <v>65</v>
      </c>
      <c r="E22" s="8" t="s">
        <v>66</v>
      </c>
      <c r="F22" s="11">
        <v>0</v>
      </c>
    </row>
    <row r="23" spans="1:6" ht="15" customHeight="1">
      <c r="A23" s="9"/>
      <c r="B23" s="8" t="s">
        <v>67</v>
      </c>
      <c r="C23" s="10"/>
      <c r="D23" s="10" t="s">
        <v>68</v>
      </c>
      <c r="E23" s="8" t="s">
        <v>69</v>
      </c>
      <c r="F23" s="11">
        <v>0</v>
      </c>
    </row>
    <row r="24" spans="1:6" ht="15" customHeight="1">
      <c r="A24" s="9"/>
      <c r="B24" s="8" t="s">
        <v>70</v>
      </c>
      <c r="C24" s="10"/>
      <c r="D24" s="10" t="s">
        <v>71</v>
      </c>
      <c r="E24" s="8" t="s">
        <v>72</v>
      </c>
      <c r="F24" s="11">
        <v>0</v>
      </c>
    </row>
    <row r="25" spans="1:6" ht="15" customHeight="1">
      <c r="A25" s="9"/>
      <c r="B25" s="8" t="s">
        <v>73</v>
      </c>
      <c r="C25" s="10"/>
      <c r="D25" s="10" t="s">
        <v>74</v>
      </c>
      <c r="E25" s="8" t="s">
        <v>75</v>
      </c>
      <c r="F25" s="11">
        <f>47.54+1.6</f>
        <v>49.14</v>
      </c>
    </row>
    <row r="26" spans="1:6" ht="15" customHeight="1">
      <c r="A26" s="9"/>
      <c r="B26" s="8" t="s">
        <v>76</v>
      </c>
      <c r="C26" s="10"/>
      <c r="D26" s="10" t="s">
        <v>77</v>
      </c>
      <c r="E26" s="8" t="s">
        <v>78</v>
      </c>
      <c r="F26" s="11">
        <v>0</v>
      </c>
    </row>
    <row r="27" spans="1:6" ht="15" customHeight="1">
      <c r="A27" s="9"/>
      <c r="B27" s="8" t="s">
        <v>79</v>
      </c>
      <c r="C27" s="10"/>
      <c r="D27" s="10" t="s">
        <v>80</v>
      </c>
      <c r="E27" s="8" t="s">
        <v>81</v>
      </c>
      <c r="F27" s="11">
        <v>0</v>
      </c>
    </row>
    <row r="28" spans="1:6" ht="15" customHeight="1">
      <c r="A28" s="9"/>
      <c r="B28" s="8" t="s">
        <v>82</v>
      </c>
      <c r="C28" s="10"/>
      <c r="D28" s="10" t="s">
        <v>83</v>
      </c>
      <c r="E28" s="8" t="s">
        <v>84</v>
      </c>
      <c r="F28" s="11">
        <v>0</v>
      </c>
    </row>
    <row r="29" spans="1:6" ht="15" customHeight="1">
      <c r="A29" s="9"/>
      <c r="B29" s="8" t="s">
        <v>85</v>
      </c>
      <c r="C29" s="10"/>
      <c r="D29" s="10" t="s">
        <v>86</v>
      </c>
      <c r="E29" s="8" t="s">
        <v>87</v>
      </c>
      <c r="F29" s="11">
        <v>0</v>
      </c>
    </row>
    <row r="30" spans="1:6" ht="15" customHeight="1">
      <c r="A30" s="9"/>
      <c r="B30" s="8" t="s">
        <v>88</v>
      </c>
      <c r="C30" s="10"/>
      <c r="D30" s="10" t="s">
        <v>89</v>
      </c>
      <c r="E30" s="8" t="s">
        <v>90</v>
      </c>
      <c r="F30" s="11">
        <v>0</v>
      </c>
    </row>
    <row r="31" spans="1:6" ht="15" customHeight="1">
      <c r="A31" s="9"/>
      <c r="B31" s="8" t="s">
        <v>91</v>
      </c>
      <c r="C31" s="10"/>
      <c r="D31" s="10" t="s">
        <v>92</v>
      </c>
      <c r="E31" s="8" t="s">
        <v>93</v>
      </c>
      <c r="F31" s="11">
        <v>0</v>
      </c>
    </row>
    <row r="32" spans="1:6" ht="15" customHeight="1">
      <c r="A32" s="9"/>
      <c r="B32" s="8" t="s">
        <v>94</v>
      </c>
      <c r="C32" s="10"/>
      <c r="D32" s="10" t="s">
        <v>95</v>
      </c>
      <c r="E32" s="8" t="s">
        <v>96</v>
      </c>
      <c r="F32" s="11">
        <v>0</v>
      </c>
    </row>
    <row r="33" spans="1:6" ht="15" customHeight="1">
      <c r="A33" s="53" t="s">
        <v>97</v>
      </c>
      <c r="B33" s="8" t="s">
        <v>98</v>
      </c>
      <c r="C33" s="11">
        <f>3804.63+40.92</f>
        <v>3845.55</v>
      </c>
      <c r="D33" s="54" t="s">
        <v>99</v>
      </c>
      <c r="E33" s="8" t="s">
        <v>100</v>
      </c>
      <c r="F33" s="11">
        <v>3762.9</v>
      </c>
    </row>
    <row r="34" spans="1:6" ht="15" customHeight="1">
      <c r="A34" s="9" t="s">
        <v>101</v>
      </c>
      <c r="B34" s="8" t="s">
        <v>102</v>
      </c>
      <c r="C34" s="11">
        <v>0</v>
      </c>
      <c r="D34" s="10" t="s">
        <v>103</v>
      </c>
      <c r="E34" s="8" t="s">
        <v>104</v>
      </c>
      <c r="F34" s="11">
        <v>0</v>
      </c>
    </row>
    <row r="35" spans="1:6" ht="15" customHeight="1">
      <c r="A35" s="9" t="s">
        <v>105</v>
      </c>
      <c r="B35" s="8" t="s">
        <v>106</v>
      </c>
      <c r="C35" s="11">
        <v>19.33</v>
      </c>
      <c r="D35" s="10" t="s">
        <v>107</v>
      </c>
      <c r="E35" s="8" t="s">
        <v>108</v>
      </c>
      <c r="F35" s="11">
        <v>101.98</v>
      </c>
    </row>
    <row r="36" spans="1:6" ht="15" customHeight="1">
      <c r="A36" s="9"/>
      <c r="B36" s="8" t="s">
        <v>109</v>
      </c>
      <c r="C36" s="14"/>
      <c r="D36" s="10"/>
      <c r="E36" s="8" t="s">
        <v>110</v>
      </c>
      <c r="F36" s="14"/>
    </row>
    <row r="37" spans="1:6" ht="15" customHeight="1">
      <c r="A37" s="53" t="s">
        <v>111</v>
      </c>
      <c r="B37" s="8" t="s">
        <v>112</v>
      </c>
      <c r="C37" s="11">
        <f>C33+C35</f>
        <v>3864.88</v>
      </c>
      <c r="D37" s="54" t="s">
        <v>111</v>
      </c>
      <c r="E37" s="8" t="s">
        <v>113</v>
      </c>
      <c r="F37" s="11">
        <f>F33+F35</f>
        <v>3864.88</v>
      </c>
    </row>
    <row r="38" spans="1:6" ht="15" customHeight="1">
      <c r="A38" s="15" t="s">
        <v>114</v>
      </c>
      <c r="B38" s="15" t="s">
        <v>114</v>
      </c>
      <c r="C38" s="15" t="s">
        <v>114</v>
      </c>
      <c r="D38" s="15" t="s">
        <v>114</v>
      </c>
      <c r="E38" s="15" t="s">
        <v>114</v>
      </c>
      <c r="F38" s="15" t="s">
        <v>114</v>
      </c>
    </row>
    <row r="39" spans="1:6" ht="15" customHeight="1">
      <c r="A39" s="15" t="s">
        <v>115</v>
      </c>
      <c r="B39" s="15" t="s">
        <v>115</v>
      </c>
      <c r="C39" s="15" t="s">
        <v>115</v>
      </c>
      <c r="D39" s="15" t="s">
        <v>115</v>
      </c>
      <c r="E39" s="15" t="s">
        <v>115</v>
      </c>
      <c r="F39" s="15" t="s">
        <v>115</v>
      </c>
    </row>
  </sheetData>
  <sheetProtection/>
  <mergeCells count="4">
    <mergeCell ref="A4:C4"/>
    <mergeCell ref="D4:F4"/>
    <mergeCell ref="A38:F38"/>
    <mergeCell ref="A39:F39"/>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K34"/>
  <sheetViews>
    <sheetView workbookViewId="0" topLeftCell="A1">
      <selection activeCell="A3" sqref="A3"/>
    </sheetView>
  </sheetViews>
  <sheetFormatPr defaultColWidth="9.140625" defaultRowHeight="12.75"/>
  <cols>
    <col min="1" max="3" width="3.421875" style="0" customWidth="1"/>
    <col min="4" max="4" width="33.00390625" style="0" customWidth="1"/>
    <col min="5" max="11" width="17.140625" style="0" customWidth="1"/>
  </cols>
  <sheetData>
    <row r="1" spans="1:11" ht="32.25" customHeight="1">
      <c r="A1" s="57"/>
      <c r="B1" s="57"/>
      <c r="C1" s="57"/>
      <c r="D1" s="57"/>
      <c r="E1" s="57"/>
      <c r="F1" s="58" t="s">
        <v>116</v>
      </c>
      <c r="G1" s="57"/>
      <c r="H1" s="57"/>
      <c r="I1" s="57"/>
      <c r="J1" s="57"/>
      <c r="K1" s="57"/>
    </row>
    <row r="2" spans="1:11" ht="11.25" customHeight="1">
      <c r="A2" s="57"/>
      <c r="B2" s="57"/>
      <c r="C2" s="57"/>
      <c r="D2" s="57"/>
      <c r="E2" s="57"/>
      <c r="F2" s="57"/>
      <c r="G2" s="57"/>
      <c r="H2" s="57"/>
      <c r="I2" s="57"/>
      <c r="J2" s="57"/>
      <c r="K2" s="67" t="s">
        <v>117</v>
      </c>
    </row>
    <row r="3" spans="1:11" ht="11.25" customHeight="1">
      <c r="A3" s="4" t="s">
        <v>2</v>
      </c>
      <c r="B3" s="4"/>
      <c r="C3" s="4"/>
      <c r="D3" s="4"/>
      <c r="E3" s="4"/>
      <c r="F3" s="4"/>
      <c r="G3" s="4"/>
      <c r="H3" s="4"/>
      <c r="I3" s="4"/>
      <c r="J3" s="4"/>
      <c r="K3" s="68" t="s">
        <v>3</v>
      </c>
    </row>
    <row r="4" spans="1:11" ht="15" customHeight="1">
      <c r="A4" s="59" t="s">
        <v>6</v>
      </c>
      <c r="B4" s="60" t="s">
        <v>6</v>
      </c>
      <c r="C4" s="60" t="s">
        <v>6</v>
      </c>
      <c r="D4" s="60" t="s">
        <v>6</v>
      </c>
      <c r="E4" s="60" t="s">
        <v>97</v>
      </c>
      <c r="F4" s="60" t="s">
        <v>118</v>
      </c>
      <c r="G4" s="60" t="s">
        <v>119</v>
      </c>
      <c r="H4" s="60" t="s">
        <v>120</v>
      </c>
      <c r="I4" s="60" t="s">
        <v>121</v>
      </c>
      <c r="J4" s="60" t="s">
        <v>122</v>
      </c>
      <c r="K4" s="60" t="s">
        <v>123</v>
      </c>
    </row>
    <row r="5" spans="1:11" ht="15" customHeight="1">
      <c r="A5" s="61" t="s">
        <v>124</v>
      </c>
      <c r="B5" s="62" t="s">
        <v>124</v>
      </c>
      <c r="C5" s="62" t="s">
        <v>124</v>
      </c>
      <c r="D5" s="60" t="s">
        <v>125</v>
      </c>
      <c r="E5" s="60" t="s">
        <v>97</v>
      </c>
      <c r="F5" s="60" t="s">
        <v>118</v>
      </c>
      <c r="G5" s="60" t="s">
        <v>119</v>
      </c>
      <c r="H5" s="60" t="s">
        <v>120</v>
      </c>
      <c r="I5" s="60" t="s">
        <v>121</v>
      </c>
      <c r="J5" s="60" t="s">
        <v>122</v>
      </c>
      <c r="K5" s="60" t="s">
        <v>123</v>
      </c>
    </row>
    <row r="6" spans="1:11" ht="15" customHeight="1">
      <c r="A6" s="61" t="s">
        <v>124</v>
      </c>
      <c r="B6" s="62" t="s">
        <v>124</v>
      </c>
      <c r="C6" s="62" t="s">
        <v>124</v>
      </c>
      <c r="D6" s="60" t="s">
        <v>125</v>
      </c>
      <c r="E6" s="60" t="s">
        <v>97</v>
      </c>
      <c r="F6" s="60" t="s">
        <v>118</v>
      </c>
      <c r="G6" s="60" t="s">
        <v>119</v>
      </c>
      <c r="H6" s="60" t="s">
        <v>120</v>
      </c>
      <c r="I6" s="60" t="s">
        <v>121</v>
      </c>
      <c r="J6" s="60" t="s">
        <v>122</v>
      </c>
      <c r="K6" s="60" t="s">
        <v>123</v>
      </c>
    </row>
    <row r="7" spans="1:11" ht="15" customHeight="1">
      <c r="A7" s="61" t="s">
        <v>124</v>
      </c>
      <c r="B7" s="62" t="s">
        <v>124</v>
      </c>
      <c r="C7" s="62" t="s">
        <v>124</v>
      </c>
      <c r="D7" s="60" t="s">
        <v>125</v>
      </c>
      <c r="E7" s="60" t="s">
        <v>97</v>
      </c>
      <c r="F7" s="60" t="s">
        <v>118</v>
      </c>
      <c r="G7" s="60" t="s">
        <v>119</v>
      </c>
      <c r="H7" s="60" t="s">
        <v>120</v>
      </c>
      <c r="I7" s="60" t="s">
        <v>121</v>
      </c>
      <c r="J7" s="60" t="s">
        <v>122</v>
      </c>
      <c r="K7" s="60" t="s">
        <v>123</v>
      </c>
    </row>
    <row r="8" spans="1:11" ht="15" customHeight="1">
      <c r="A8" s="59" t="s">
        <v>126</v>
      </c>
      <c r="B8" s="60" t="s">
        <v>127</v>
      </c>
      <c r="C8" s="60" t="s">
        <v>128</v>
      </c>
      <c r="D8" s="60" t="s">
        <v>10</v>
      </c>
      <c r="E8" s="60" t="s">
        <v>11</v>
      </c>
      <c r="F8" s="60" t="s">
        <v>12</v>
      </c>
      <c r="G8" s="60" t="s">
        <v>20</v>
      </c>
      <c r="H8" s="60" t="s">
        <v>24</v>
      </c>
      <c r="I8" s="60" t="s">
        <v>28</v>
      </c>
      <c r="J8" s="60" t="s">
        <v>32</v>
      </c>
      <c r="K8" s="60" t="s">
        <v>36</v>
      </c>
    </row>
    <row r="9" spans="1:11" ht="15" customHeight="1">
      <c r="A9" s="59" t="s">
        <v>126</v>
      </c>
      <c r="B9" s="60" t="s">
        <v>127</v>
      </c>
      <c r="C9" s="60" t="s">
        <v>128</v>
      </c>
      <c r="D9" s="60" t="s">
        <v>129</v>
      </c>
      <c r="E9" s="63">
        <f>SUM(F9:K9)</f>
        <v>3845.5499999999997</v>
      </c>
      <c r="F9" s="63">
        <f>F10+F15+F21+F25+F29</f>
        <v>3845.5499999999997</v>
      </c>
      <c r="G9" s="63">
        <v>0</v>
      </c>
      <c r="H9" s="63">
        <v>0</v>
      </c>
      <c r="I9" s="63">
        <v>0</v>
      </c>
      <c r="J9" s="63">
        <v>0</v>
      </c>
      <c r="K9" s="63">
        <v>0</v>
      </c>
    </row>
    <row r="10" spans="1:11" ht="15" customHeight="1">
      <c r="A10" s="64" t="s">
        <v>130</v>
      </c>
      <c r="B10" s="65" t="s">
        <v>130</v>
      </c>
      <c r="C10" s="65" t="s">
        <v>130</v>
      </c>
      <c r="D10" s="65" t="s">
        <v>131</v>
      </c>
      <c r="E10" s="63">
        <f>SUM(F10:K10)</f>
        <v>3490.14</v>
      </c>
      <c r="F10" s="63">
        <f>3483.4+6.74</f>
        <v>3490.14</v>
      </c>
      <c r="G10" s="63">
        <v>0</v>
      </c>
      <c r="H10" s="63">
        <v>0</v>
      </c>
      <c r="I10" s="63">
        <v>0</v>
      </c>
      <c r="J10" s="63">
        <v>0</v>
      </c>
      <c r="K10" s="63">
        <v>0</v>
      </c>
    </row>
    <row r="11" spans="1:11" ht="15" customHeight="1">
      <c r="A11" s="64" t="s">
        <v>132</v>
      </c>
      <c r="B11" s="65" t="s">
        <v>132</v>
      </c>
      <c r="C11" s="65" t="s">
        <v>132</v>
      </c>
      <c r="D11" s="65" t="s">
        <v>133</v>
      </c>
      <c r="E11" s="63">
        <f aca="true" t="shared" si="0" ref="E11:E31">SUM(F11:K11)</f>
        <v>6</v>
      </c>
      <c r="F11" s="63">
        <v>6</v>
      </c>
      <c r="G11" s="63">
        <v>0</v>
      </c>
      <c r="H11" s="63">
        <v>0</v>
      </c>
      <c r="I11" s="63">
        <v>0</v>
      </c>
      <c r="J11" s="63">
        <v>0</v>
      </c>
      <c r="K11" s="63">
        <v>0</v>
      </c>
    </row>
    <row r="12" spans="1:11" ht="15" customHeight="1">
      <c r="A12" s="64" t="s">
        <v>134</v>
      </c>
      <c r="B12" s="65" t="s">
        <v>134</v>
      </c>
      <c r="C12" s="65" t="s">
        <v>134</v>
      </c>
      <c r="D12" s="65" t="s">
        <v>135</v>
      </c>
      <c r="E12" s="63">
        <f t="shared" si="0"/>
        <v>6</v>
      </c>
      <c r="F12" s="63">
        <v>6</v>
      </c>
      <c r="G12" s="63">
        <v>0</v>
      </c>
      <c r="H12" s="63">
        <v>0</v>
      </c>
      <c r="I12" s="63">
        <v>0</v>
      </c>
      <c r="J12" s="63">
        <v>0</v>
      </c>
      <c r="K12" s="63">
        <v>0</v>
      </c>
    </row>
    <row r="13" spans="1:11" ht="15" customHeight="1">
      <c r="A13" s="64" t="s">
        <v>136</v>
      </c>
      <c r="B13" s="65" t="s">
        <v>136</v>
      </c>
      <c r="C13" s="65" t="s">
        <v>136</v>
      </c>
      <c r="D13" s="65" t="s">
        <v>137</v>
      </c>
      <c r="E13" s="63">
        <f t="shared" si="0"/>
        <v>3484.14</v>
      </c>
      <c r="F13" s="63">
        <f>3479.4+4.74</f>
        <v>3484.14</v>
      </c>
      <c r="G13" s="63">
        <v>0</v>
      </c>
      <c r="H13" s="63">
        <v>0</v>
      </c>
      <c r="I13" s="63">
        <v>0</v>
      </c>
      <c r="J13" s="63">
        <v>0</v>
      </c>
      <c r="K13" s="63">
        <v>0</v>
      </c>
    </row>
    <row r="14" spans="1:11" ht="15" customHeight="1">
      <c r="A14" s="64" t="s">
        <v>138</v>
      </c>
      <c r="B14" s="65" t="s">
        <v>138</v>
      </c>
      <c r="C14" s="65" t="s">
        <v>138</v>
      </c>
      <c r="D14" s="65" t="s">
        <v>139</v>
      </c>
      <c r="E14" s="63">
        <f t="shared" si="0"/>
        <v>3484.14</v>
      </c>
      <c r="F14" s="63">
        <f>3479.4+4.74</f>
        <v>3484.14</v>
      </c>
      <c r="G14" s="63">
        <v>0</v>
      </c>
      <c r="H14" s="63">
        <v>0</v>
      </c>
      <c r="I14" s="63">
        <v>0</v>
      </c>
      <c r="J14" s="63">
        <v>0</v>
      </c>
      <c r="K14" s="63">
        <v>0</v>
      </c>
    </row>
    <row r="15" spans="1:11" s="56" customFormat="1" ht="15" customHeight="1">
      <c r="A15" s="64" t="s">
        <v>140</v>
      </c>
      <c r="B15" s="65" t="s">
        <v>140</v>
      </c>
      <c r="C15" s="65" t="s">
        <v>140</v>
      </c>
      <c r="D15" s="65" t="s">
        <v>141</v>
      </c>
      <c r="E15" s="63">
        <f t="shared" si="0"/>
        <v>173.59</v>
      </c>
      <c r="F15" s="63">
        <f>144.78+28.81</f>
        <v>173.59</v>
      </c>
      <c r="G15" s="63">
        <v>0</v>
      </c>
      <c r="H15" s="63">
        <v>0</v>
      </c>
      <c r="I15" s="63">
        <v>0</v>
      </c>
      <c r="J15" s="63">
        <v>0</v>
      </c>
      <c r="K15" s="63">
        <v>0</v>
      </c>
    </row>
    <row r="16" spans="1:11" ht="15" customHeight="1">
      <c r="A16" s="64" t="s">
        <v>142</v>
      </c>
      <c r="B16" s="65" t="s">
        <v>142</v>
      </c>
      <c r="C16" s="65" t="s">
        <v>142</v>
      </c>
      <c r="D16" s="65" t="s">
        <v>143</v>
      </c>
      <c r="E16" s="63">
        <f t="shared" si="0"/>
        <v>173.59</v>
      </c>
      <c r="F16" s="63">
        <f>144.78+28.81</f>
        <v>173.59</v>
      </c>
      <c r="G16" s="63">
        <v>0</v>
      </c>
      <c r="H16" s="63">
        <v>0</v>
      </c>
      <c r="I16" s="63">
        <v>0</v>
      </c>
      <c r="J16" s="63">
        <v>0</v>
      </c>
      <c r="K16" s="63">
        <v>0</v>
      </c>
    </row>
    <row r="17" spans="1:11" ht="15" customHeight="1">
      <c r="A17" s="64" t="s">
        <v>144</v>
      </c>
      <c r="B17" s="65" t="s">
        <v>144</v>
      </c>
      <c r="C17" s="65" t="s">
        <v>144</v>
      </c>
      <c r="D17" s="65" t="s">
        <v>145</v>
      </c>
      <c r="E17" s="63">
        <f t="shared" si="0"/>
        <v>62.17</v>
      </c>
      <c r="F17" s="63">
        <v>62.17</v>
      </c>
      <c r="G17" s="63">
        <v>0</v>
      </c>
      <c r="H17" s="63">
        <v>0</v>
      </c>
      <c r="I17" s="63">
        <v>0</v>
      </c>
      <c r="J17" s="63">
        <v>0</v>
      </c>
      <c r="K17" s="63">
        <v>0</v>
      </c>
    </row>
    <row r="18" spans="1:11" ht="15" customHeight="1">
      <c r="A18" s="64" t="s">
        <v>146</v>
      </c>
      <c r="B18" s="65" t="s">
        <v>146</v>
      </c>
      <c r="C18" s="65" t="s">
        <v>146</v>
      </c>
      <c r="D18" s="65" t="s">
        <v>147</v>
      </c>
      <c r="E18" s="63">
        <f t="shared" si="0"/>
        <v>27.7</v>
      </c>
      <c r="F18" s="63">
        <f>0.31+27.39</f>
        <v>27.7</v>
      </c>
      <c r="G18" s="63">
        <v>0</v>
      </c>
      <c r="H18" s="63">
        <v>0</v>
      </c>
      <c r="I18" s="63">
        <v>0</v>
      </c>
      <c r="J18" s="63">
        <v>0</v>
      </c>
      <c r="K18" s="63">
        <v>0</v>
      </c>
    </row>
    <row r="19" spans="1:11" ht="15" customHeight="1">
      <c r="A19" s="64" t="s">
        <v>148</v>
      </c>
      <c r="B19" s="65" t="s">
        <v>148</v>
      </c>
      <c r="C19" s="65" t="s">
        <v>148</v>
      </c>
      <c r="D19" s="65" t="s">
        <v>149</v>
      </c>
      <c r="E19" s="63">
        <f t="shared" si="0"/>
        <v>57.24</v>
      </c>
      <c r="F19" s="63">
        <f>56.29+0.95</f>
        <v>57.24</v>
      </c>
      <c r="G19" s="63">
        <v>0</v>
      </c>
      <c r="H19" s="63">
        <v>0</v>
      </c>
      <c r="I19" s="63">
        <v>0</v>
      </c>
      <c r="J19" s="63">
        <v>0</v>
      </c>
      <c r="K19" s="63">
        <v>0</v>
      </c>
    </row>
    <row r="20" spans="1:11" ht="15" customHeight="1">
      <c r="A20" s="64" t="s">
        <v>150</v>
      </c>
      <c r="B20" s="65" t="s">
        <v>150</v>
      </c>
      <c r="C20" s="65" t="s">
        <v>150</v>
      </c>
      <c r="D20" s="65" t="s">
        <v>151</v>
      </c>
      <c r="E20" s="63">
        <f t="shared" si="0"/>
        <v>26.48</v>
      </c>
      <c r="F20" s="63">
        <f>26.01+0.47</f>
        <v>26.48</v>
      </c>
      <c r="G20" s="63">
        <v>0</v>
      </c>
      <c r="H20" s="63">
        <v>0</v>
      </c>
      <c r="I20" s="63">
        <v>0</v>
      </c>
      <c r="J20" s="63">
        <v>0</v>
      </c>
      <c r="K20" s="63">
        <v>0</v>
      </c>
    </row>
    <row r="21" spans="1:11" ht="15" customHeight="1">
      <c r="A21" s="64" t="s">
        <v>152</v>
      </c>
      <c r="B21" s="65" t="s">
        <v>152</v>
      </c>
      <c r="C21" s="65" t="s">
        <v>152</v>
      </c>
      <c r="D21" s="65" t="s">
        <v>153</v>
      </c>
      <c r="E21" s="63">
        <f t="shared" si="0"/>
        <v>30.7</v>
      </c>
      <c r="F21" s="63">
        <f>26.93+3.77</f>
        <v>30.7</v>
      </c>
      <c r="G21" s="63">
        <v>0</v>
      </c>
      <c r="H21" s="63">
        <v>0</v>
      </c>
      <c r="I21" s="63">
        <v>0</v>
      </c>
      <c r="J21" s="63">
        <v>0</v>
      </c>
      <c r="K21" s="63">
        <v>0</v>
      </c>
    </row>
    <row r="22" spans="1:11" ht="15" customHeight="1">
      <c r="A22" s="64" t="s">
        <v>154</v>
      </c>
      <c r="B22" s="65" t="s">
        <v>154</v>
      </c>
      <c r="C22" s="65" t="s">
        <v>154</v>
      </c>
      <c r="D22" s="65" t="s">
        <v>155</v>
      </c>
      <c r="E22" s="63">
        <f t="shared" si="0"/>
        <v>30.7</v>
      </c>
      <c r="F22" s="63">
        <f>26.93+3.77</f>
        <v>30.7</v>
      </c>
      <c r="G22" s="63">
        <v>0</v>
      </c>
      <c r="H22" s="63">
        <v>0</v>
      </c>
      <c r="I22" s="63">
        <v>0</v>
      </c>
      <c r="J22" s="63">
        <v>0</v>
      </c>
      <c r="K22" s="63">
        <v>0</v>
      </c>
    </row>
    <row r="23" spans="1:11" ht="15" customHeight="1">
      <c r="A23" s="64" t="s">
        <v>156</v>
      </c>
      <c r="B23" s="65" t="s">
        <v>156</v>
      </c>
      <c r="C23" s="65" t="s">
        <v>156</v>
      </c>
      <c r="D23" s="65" t="s">
        <v>157</v>
      </c>
      <c r="E23" s="63">
        <f t="shared" si="0"/>
        <v>25.09</v>
      </c>
      <c r="F23" s="63">
        <f>21.32+3.77</f>
        <v>25.09</v>
      </c>
      <c r="G23" s="63">
        <v>0</v>
      </c>
      <c r="H23" s="63">
        <v>0</v>
      </c>
      <c r="I23" s="63">
        <v>0</v>
      </c>
      <c r="J23" s="63">
        <v>0</v>
      </c>
      <c r="K23" s="63">
        <v>0</v>
      </c>
    </row>
    <row r="24" spans="1:11" ht="15" customHeight="1">
      <c r="A24" s="64" t="s">
        <v>158</v>
      </c>
      <c r="B24" s="65" t="s">
        <v>158</v>
      </c>
      <c r="C24" s="65" t="s">
        <v>158</v>
      </c>
      <c r="D24" s="65" t="s">
        <v>159</v>
      </c>
      <c r="E24" s="63">
        <f t="shared" si="0"/>
        <v>5.61</v>
      </c>
      <c r="F24" s="63">
        <v>5.61</v>
      </c>
      <c r="G24" s="63">
        <v>0</v>
      </c>
      <c r="H24" s="63">
        <v>0</v>
      </c>
      <c r="I24" s="63">
        <v>0</v>
      </c>
      <c r="J24" s="63">
        <v>0</v>
      </c>
      <c r="K24" s="63">
        <v>0</v>
      </c>
    </row>
    <row r="25" spans="1:11" ht="15" customHeight="1">
      <c r="A25" s="64" t="s">
        <v>160</v>
      </c>
      <c r="B25" s="65" t="s">
        <v>160</v>
      </c>
      <c r="C25" s="65" t="s">
        <v>160</v>
      </c>
      <c r="D25" s="65" t="s">
        <v>161</v>
      </c>
      <c r="E25" s="63">
        <f t="shared" si="0"/>
        <v>49.14</v>
      </c>
      <c r="F25" s="63">
        <f>47.54+1.6</f>
        <v>49.14</v>
      </c>
      <c r="G25" s="63">
        <v>0</v>
      </c>
      <c r="H25" s="63">
        <v>0</v>
      </c>
      <c r="I25" s="63">
        <v>0</v>
      </c>
      <c r="J25" s="63">
        <v>0</v>
      </c>
      <c r="K25" s="63">
        <v>0</v>
      </c>
    </row>
    <row r="26" spans="1:11" ht="15" customHeight="1">
      <c r="A26" s="64" t="s">
        <v>162</v>
      </c>
      <c r="B26" s="65" t="s">
        <v>162</v>
      </c>
      <c r="C26" s="65" t="s">
        <v>162</v>
      </c>
      <c r="D26" s="65" t="s">
        <v>163</v>
      </c>
      <c r="E26" s="63">
        <f t="shared" si="0"/>
        <v>49.14</v>
      </c>
      <c r="F26" s="63">
        <f>47.54+1.6</f>
        <v>49.14</v>
      </c>
      <c r="G26" s="63">
        <v>0</v>
      </c>
      <c r="H26" s="63">
        <v>0</v>
      </c>
      <c r="I26" s="63">
        <v>0</v>
      </c>
      <c r="J26" s="63">
        <v>0</v>
      </c>
      <c r="K26" s="63">
        <v>0</v>
      </c>
    </row>
    <row r="27" spans="1:11" ht="15" customHeight="1">
      <c r="A27" s="64" t="s">
        <v>164</v>
      </c>
      <c r="B27" s="65" t="s">
        <v>164</v>
      </c>
      <c r="C27" s="65" t="s">
        <v>164</v>
      </c>
      <c r="D27" s="65" t="s">
        <v>165</v>
      </c>
      <c r="E27" s="63">
        <f t="shared" si="0"/>
        <v>40.56</v>
      </c>
      <c r="F27" s="63">
        <f>39.85+0.71</f>
        <v>40.56</v>
      </c>
      <c r="G27" s="63">
        <v>0</v>
      </c>
      <c r="H27" s="63">
        <v>0</v>
      </c>
      <c r="I27" s="63">
        <v>0</v>
      </c>
      <c r="J27" s="63">
        <v>0</v>
      </c>
      <c r="K27" s="63">
        <v>0</v>
      </c>
    </row>
    <row r="28" spans="1:11" ht="15" customHeight="1">
      <c r="A28" s="64" t="s">
        <v>166</v>
      </c>
      <c r="B28" s="65" t="s">
        <v>166</v>
      </c>
      <c r="C28" s="65" t="s">
        <v>166</v>
      </c>
      <c r="D28" s="65" t="s">
        <v>167</v>
      </c>
      <c r="E28" s="63">
        <f t="shared" si="0"/>
        <v>8.58</v>
      </c>
      <c r="F28" s="63">
        <f>7.69+0.89</f>
        <v>8.58</v>
      </c>
      <c r="G28" s="63">
        <v>0</v>
      </c>
      <c r="H28" s="63">
        <v>0</v>
      </c>
      <c r="I28" s="63">
        <v>0</v>
      </c>
      <c r="J28" s="63">
        <v>0</v>
      </c>
      <c r="K28" s="63">
        <v>0</v>
      </c>
    </row>
    <row r="29" spans="1:11" ht="15" customHeight="1">
      <c r="A29" s="64" t="s">
        <v>168</v>
      </c>
      <c r="B29" s="65" t="s">
        <v>168</v>
      </c>
      <c r="C29" s="65" t="s">
        <v>168</v>
      </c>
      <c r="D29" s="65" t="s">
        <v>169</v>
      </c>
      <c r="E29" s="63">
        <f t="shared" si="0"/>
        <v>101.98</v>
      </c>
      <c r="F29" s="63">
        <v>101.98</v>
      </c>
      <c r="G29" s="63">
        <v>0</v>
      </c>
      <c r="H29" s="63">
        <v>0</v>
      </c>
      <c r="I29" s="63">
        <v>0</v>
      </c>
      <c r="J29" s="63">
        <v>0</v>
      </c>
      <c r="K29" s="63">
        <v>0</v>
      </c>
    </row>
    <row r="30" spans="1:11" ht="15" customHeight="1">
      <c r="A30" s="64" t="s">
        <v>170</v>
      </c>
      <c r="B30" s="65" t="s">
        <v>170</v>
      </c>
      <c r="C30" s="65" t="s">
        <v>170</v>
      </c>
      <c r="D30" s="65" t="s">
        <v>169</v>
      </c>
      <c r="E30" s="63">
        <f t="shared" si="0"/>
        <v>101.98</v>
      </c>
      <c r="F30" s="63">
        <v>101.98</v>
      </c>
      <c r="G30" s="63">
        <v>0</v>
      </c>
      <c r="H30" s="63">
        <v>0</v>
      </c>
      <c r="I30" s="63">
        <v>0</v>
      </c>
      <c r="J30" s="63">
        <v>0</v>
      </c>
      <c r="K30" s="63">
        <v>0</v>
      </c>
    </row>
    <row r="31" spans="1:11" ht="15" customHeight="1">
      <c r="A31" s="64" t="s">
        <v>171</v>
      </c>
      <c r="B31" s="65" t="s">
        <v>171</v>
      </c>
      <c r="C31" s="65" t="s">
        <v>171</v>
      </c>
      <c r="D31" s="65" t="s">
        <v>172</v>
      </c>
      <c r="E31" s="63">
        <f t="shared" si="0"/>
        <v>101.98</v>
      </c>
      <c r="F31" s="63">
        <v>101.98</v>
      </c>
      <c r="G31" s="63">
        <v>0</v>
      </c>
      <c r="H31" s="63">
        <v>0</v>
      </c>
      <c r="I31" s="63">
        <v>0</v>
      </c>
      <c r="J31" s="63">
        <v>0</v>
      </c>
      <c r="K31" s="63">
        <v>0</v>
      </c>
    </row>
    <row r="32" spans="1:11" ht="15" customHeight="1">
      <c r="A32" s="66" t="s">
        <v>173</v>
      </c>
      <c r="B32" s="66" t="s">
        <v>173</v>
      </c>
      <c r="C32" s="66" t="s">
        <v>173</v>
      </c>
      <c r="D32" s="66" t="s">
        <v>173</v>
      </c>
      <c r="E32" s="66" t="s">
        <v>173</v>
      </c>
      <c r="F32" s="66" t="s">
        <v>173</v>
      </c>
      <c r="G32" s="66" t="s">
        <v>173</v>
      </c>
      <c r="H32" s="66" t="s">
        <v>173</v>
      </c>
      <c r="I32" s="66" t="s">
        <v>173</v>
      </c>
      <c r="J32" s="66" t="s">
        <v>173</v>
      </c>
      <c r="K32" s="66" t="s">
        <v>173</v>
      </c>
    </row>
    <row r="33" spans="1:11" ht="15" customHeight="1">
      <c r="A33" s="66" t="s">
        <v>115</v>
      </c>
      <c r="B33" s="66" t="s">
        <v>115</v>
      </c>
      <c r="C33" s="66" t="s">
        <v>115</v>
      </c>
      <c r="D33" s="66" t="s">
        <v>115</v>
      </c>
      <c r="E33" s="66" t="s">
        <v>115</v>
      </c>
      <c r="F33" s="66" t="s">
        <v>115</v>
      </c>
      <c r="G33" s="66" t="s">
        <v>115</v>
      </c>
      <c r="H33" s="66" t="s">
        <v>115</v>
      </c>
      <c r="I33" s="66" t="s">
        <v>115</v>
      </c>
      <c r="J33" s="66" t="s">
        <v>115</v>
      </c>
      <c r="K33" s="66" t="s">
        <v>115</v>
      </c>
    </row>
    <row r="34" spans="1:11" ht="12.75">
      <c r="A34" s="56"/>
      <c r="B34" s="56"/>
      <c r="C34" s="56"/>
      <c r="D34" s="56"/>
      <c r="E34" s="56"/>
      <c r="F34" s="56"/>
      <c r="G34" s="56"/>
      <c r="H34" s="56"/>
      <c r="I34" s="56"/>
      <c r="J34" s="56"/>
      <c r="K34" s="56"/>
    </row>
  </sheetData>
  <sheetProtection/>
  <mergeCells count="37">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K32"/>
    <mergeCell ref="A33:K33"/>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1"/>
  <sheetViews>
    <sheetView workbookViewId="0" topLeftCell="A1">
      <selection activeCell="A3" sqref="A3"/>
    </sheetView>
  </sheetViews>
  <sheetFormatPr defaultColWidth="9.140625" defaultRowHeight="12.75"/>
  <cols>
    <col min="1" max="3" width="3.421875" style="56" customWidth="1"/>
    <col min="4" max="4" width="33.00390625" style="56" customWidth="1"/>
    <col min="5" max="10" width="17.140625" style="56" customWidth="1"/>
    <col min="11" max="16384" width="9.140625" style="56" customWidth="1"/>
  </cols>
  <sheetData>
    <row r="1" spans="1:10" ht="32.25" customHeight="1">
      <c r="A1" s="57"/>
      <c r="B1" s="57"/>
      <c r="C1" s="57"/>
      <c r="D1" s="57"/>
      <c r="E1" s="58" t="s">
        <v>174</v>
      </c>
      <c r="F1" s="57"/>
      <c r="G1" s="57"/>
      <c r="H1" s="57"/>
      <c r="I1" s="57"/>
      <c r="J1" s="57"/>
    </row>
    <row r="2" spans="1:10" ht="11.25" customHeight="1">
      <c r="A2" s="57"/>
      <c r="B2" s="57"/>
      <c r="C2" s="57"/>
      <c r="D2" s="57"/>
      <c r="E2" s="57"/>
      <c r="F2" s="57"/>
      <c r="G2" s="57"/>
      <c r="H2" s="57"/>
      <c r="I2" s="57"/>
      <c r="J2" s="67" t="s">
        <v>175</v>
      </c>
    </row>
    <row r="3" spans="1:10" ht="11.25" customHeight="1">
      <c r="A3" s="4" t="s">
        <v>2</v>
      </c>
      <c r="B3" s="4"/>
      <c r="C3" s="4"/>
      <c r="D3" s="4"/>
      <c r="E3" s="4"/>
      <c r="F3" s="4"/>
      <c r="G3" s="4"/>
      <c r="H3" s="4"/>
      <c r="I3" s="4"/>
      <c r="J3" s="68" t="s">
        <v>3</v>
      </c>
    </row>
    <row r="4" spans="1:10" ht="15" customHeight="1">
      <c r="A4" s="59" t="s">
        <v>6</v>
      </c>
      <c r="B4" s="60" t="s">
        <v>6</v>
      </c>
      <c r="C4" s="60" t="s">
        <v>6</v>
      </c>
      <c r="D4" s="60" t="s">
        <v>6</v>
      </c>
      <c r="E4" s="60" t="s">
        <v>99</v>
      </c>
      <c r="F4" s="60" t="s">
        <v>176</v>
      </c>
      <c r="G4" s="60" t="s">
        <v>177</v>
      </c>
      <c r="H4" s="60" t="s">
        <v>178</v>
      </c>
      <c r="I4" s="60" t="s">
        <v>179</v>
      </c>
      <c r="J4" s="60" t="s">
        <v>180</v>
      </c>
    </row>
    <row r="5" spans="1:10" ht="15" customHeight="1">
      <c r="A5" s="61" t="s">
        <v>124</v>
      </c>
      <c r="B5" s="62" t="s">
        <v>124</v>
      </c>
      <c r="C5" s="62" t="s">
        <v>124</v>
      </c>
      <c r="D5" s="60" t="s">
        <v>125</v>
      </c>
      <c r="E5" s="60" t="s">
        <v>99</v>
      </c>
      <c r="F5" s="60" t="s">
        <v>176</v>
      </c>
      <c r="G5" s="60" t="s">
        <v>177</v>
      </c>
      <c r="H5" s="60" t="s">
        <v>178</v>
      </c>
      <c r="I5" s="60" t="s">
        <v>179</v>
      </c>
      <c r="J5" s="60" t="s">
        <v>180</v>
      </c>
    </row>
    <row r="6" spans="1:10" ht="15" customHeight="1">
      <c r="A6" s="61" t="s">
        <v>124</v>
      </c>
      <c r="B6" s="62" t="s">
        <v>124</v>
      </c>
      <c r="C6" s="62" t="s">
        <v>124</v>
      </c>
      <c r="D6" s="60" t="s">
        <v>125</v>
      </c>
      <c r="E6" s="60" t="s">
        <v>99</v>
      </c>
      <c r="F6" s="60" t="s">
        <v>176</v>
      </c>
      <c r="G6" s="60" t="s">
        <v>177</v>
      </c>
      <c r="H6" s="60" t="s">
        <v>178</v>
      </c>
      <c r="I6" s="60" t="s">
        <v>179</v>
      </c>
      <c r="J6" s="60" t="s">
        <v>180</v>
      </c>
    </row>
    <row r="7" spans="1:10" ht="15" customHeight="1">
      <c r="A7" s="61" t="s">
        <v>124</v>
      </c>
      <c r="B7" s="62" t="s">
        <v>124</v>
      </c>
      <c r="C7" s="62" t="s">
        <v>124</v>
      </c>
      <c r="D7" s="60" t="s">
        <v>125</v>
      </c>
      <c r="E7" s="60" t="s">
        <v>99</v>
      </c>
      <c r="F7" s="60" t="s">
        <v>176</v>
      </c>
      <c r="G7" s="60" t="s">
        <v>177</v>
      </c>
      <c r="H7" s="60" t="s">
        <v>178</v>
      </c>
      <c r="I7" s="60" t="s">
        <v>179</v>
      </c>
      <c r="J7" s="60" t="s">
        <v>180</v>
      </c>
    </row>
    <row r="8" spans="1:10" ht="15" customHeight="1">
      <c r="A8" s="59" t="s">
        <v>126</v>
      </c>
      <c r="B8" s="60" t="s">
        <v>127</v>
      </c>
      <c r="C8" s="60" t="s">
        <v>128</v>
      </c>
      <c r="D8" s="60" t="s">
        <v>10</v>
      </c>
      <c r="E8" s="60" t="s">
        <v>11</v>
      </c>
      <c r="F8" s="60" t="s">
        <v>12</v>
      </c>
      <c r="G8" s="60" t="s">
        <v>20</v>
      </c>
      <c r="H8" s="60" t="s">
        <v>24</v>
      </c>
      <c r="I8" s="60" t="s">
        <v>28</v>
      </c>
      <c r="J8" s="60" t="s">
        <v>32</v>
      </c>
    </row>
    <row r="9" spans="1:10" ht="15" customHeight="1">
      <c r="A9" s="59" t="s">
        <v>126</v>
      </c>
      <c r="B9" s="60" t="s">
        <v>127</v>
      </c>
      <c r="C9" s="60" t="s">
        <v>128</v>
      </c>
      <c r="D9" s="60" t="s">
        <v>129</v>
      </c>
      <c r="E9" s="63">
        <f>SUM(E10+E15+E21+E26)</f>
        <v>3762.8999999999996</v>
      </c>
      <c r="F9" s="63">
        <v>292.8</v>
      </c>
      <c r="G9" s="63">
        <f>SUM(G10+G15+G21+G26)</f>
        <v>3470.1099999999997</v>
      </c>
      <c r="H9" s="63">
        <v>0</v>
      </c>
      <c r="I9" s="63">
        <v>0</v>
      </c>
      <c r="J9" s="63">
        <v>0</v>
      </c>
    </row>
    <row r="10" spans="1:10" ht="15" customHeight="1">
      <c r="A10" s="64" t="s">
        <v>130</v>
      </c>
      <c r="B10" s="65" t="s">
        <v>130</v>
      </c>
      <c r="C10" s="65" t="s">
        <v>130</v>
      </c>
      <c r="D10" s="65" t="s">
        <v>131</v>
      </c>
      <c r="E10" s="63">
        <f>E11+E13</f>
        <v>3509.47</v>
      </c>
      <c r="F10" s="63">
        <f>F11+F13</f>
        <v>39.36</v>
      </c>
      <c r="G10" s="63">
        <f>G11+G13</f>
        <v>3470.1099999999997</v>
      </c>
      <c r="H10" s="63">
        <v>0</v>
      </c>
      <c r="I10" s="63">
        <v>0</v>
      </c>
      <c r="J10" s="63">
        <v>0</v>
      </c>
    </row>
    <row r="11" spans="1:10" ht="15" customHeight="1">
      <c r="A11" s="64" t="s">
        <v>132</v>
      </c>
      <c r="B11" s="65" t="s">
        <v>132</v>
      </c>
      <c r="C11" s="65" t="s">
        <v>132</v>
      </c>
      <c r="D11" s="65" t="s">
        <v>133</v>
      </c>
      <c r="E11" s="63">
        <v>6</v>
      </c>
      <c r="F11" s="63">
        <v>0</v>
      </c>
      <c r="G11" s="63">
        <v>6</v>
      </c>
      <c r="H11" s="63">
        <v>0</v>
      </c>
      <c r="I11" s="63">
        <v>0</v>
      </c>
      <c r="J11" s="63">
        <v>0</v>
      </c>
    </row>
    <row r="12" spans="1:10" ht="15" customHeight="1">
      <c r="A12" s="64" t="s">
        <v>134</v>
      </c>
      <c r="B12" s="65" t="s">
        <v>134</v>
      </c>
      <c r="C12" s="65" t="s">
        <v>134</v>
      </c>
      <c r="D12" s="65" t="s">
        <v>135</v>
      </c>
      <c r="E12" s="63">
        <v>6</v>
      </c>
      <c r="F12" s="63">
        <v>0</v>
      </c>
      <c r="G12" s="63">
        <v>6</v>
      </c>
      <c r="H12" s="63">
        <v>0</v>
      </c>
      <c r="I12" s="63">
        <v>0</v>
      </c>
      <c r="J12" s="63">
        <v>0</v>
      </c>
    </row>
    <row r="13" spans="1:10" ht="15" customHeight="1">
      <c r="A13" s="64" t="s">
        <v>136</v>
      </c>
      <c r="B13" s="65" t="s">
        <v>136</v>
      </c>
      <c r="C13" s="65" t="s">
        <v>136</v>
      </c>
      <c r="D13" s="65" t="s">
        <v>137</v>
      </c>
      <c r="E13" s="63">
        <f>3498.73+4.74</f>
        <v>3503.47</v>
      </c>
      <c r="F13" s="63">
        <f>39.32+0.04</f>
        <v>39.36</v>
      </c>
      <c r="G13" s="63">
        <f>3459.41+4.7</f>
        <v>3464.1099999999997</v>
      </c>
      <c r="H13" s="63">
        <v>0</v>
      </c>
      <c r="I13" s="63">
        <v>0</v>
      </c>
      <c r="J13" s="63">
        <v>0</v>
      </c>
    </row>
    <row r="14" spans="1:10" ht="15" customHeight="1">
      <c r="A14" s="64" t="s">
        <v>138</v>
      </c>
      <c r="B14" s="65" t="s">
        <v>138</v>
      </c>
      <c r="C14" s="65" t="s">
        <v>138</v>
      </c>
      <c r="D14" s="65" t="s">
        <v>139</v>
      </c>
      <c r="E14" s="63">
        <f>3498.73+4.74</f>
        <v>3503.47</v>
      </c>
      <c r="F14" s="63">
        <f>39.32+0.04</f>
        <v>39.36</v>
      </c>
      <c r="G14" s="63">
        <f>3459.41+4.7</f>
        <v>3464.1099999999997</v>
      </c>
      <c r="H14" s="63">
        <v>0</v>
      </c>
      <c r="I14" s="63">
        <v>0</v>
      </c>
      <c r="J14" s="63">
        <v>0</v>
      </c>
    </row>
    <row r="15" spans="1:10" ht="15" customHeight="1">
      <c r="A15" s="64" t="s">
        <v>140</v>
      </c>
      <c r="B15" s="65" t="s">
        <v>140</v>
      </c>
      <c r="C15" s="65" t="s">
        <v>140</v>
      </c>
      <c r="D15" s="65" t="s">
        <v>141</v>
      </c>
      <c r="E15" s="63">
        <f>E16</f>
        <v>173.59</v>
      </c>
      <c r="F15" s="63">
        <f>F16</f>
        <v>173.59</v>
      </c>
      <c r="G15" s="63">
        <f>G16</f>
        <v>0</v>
      </c>
      <c r="H15" s="63">
        <v>0</v>
      </c>
      <c r="I15" s="63">
        <v>0</v>
      </c>
      <c r="J15" s="63">
        <v>0</v>
      </c>
    </row>
    <row r="16" spans="1:10" ht="15" customHeight="1">
      <c r="A16" s="64" t="s">
        <v>142</v>
      </c>
      <c r="B16" s="65" t="s">
        <v>142</v>
      </c>
      <c r="C16" s="65" t="s">
        <v>142</v>
      </c>
      <c r="D16" s="65" t="s">
        <v>143</v>
      </c>
      <c r="E16" s="63">
        <f>SUM(E17:E20)</f>
        <v>173.59</v>
      </c>
      <c r="F16" s="63">
        <f>SUM(F17:F20)</f>
        <v>173.59</v>
      </c>
      <c r="G16" s="63">
        <f>SUM(G17:G20)</f>
        <v>0</v>
      </c>
      <c r="H16" s="63">
        <v>0</v>
      </c>
      <c r="I16" s="63">
        <v>0</v>
      </c>
      <c r="J16" s="63">
        <v>0</v>
      </c>
    </row>
    <row r="17" spans="1:10" ht="15" customHeight="1">
      <c r="A17" s="64" t="s">
        <v>144</v>
      </c>
      <c r="B17" s="65" t="s">
        <v>144</v>
      </c>
      <c r="C17" s="65" t="s">
        <v>144</v>
      </c>
      <c r="D17" s="65" t="s">
        <v>145</v>
      </c>
      <c r="E17" s="63">
        <v>62.17</v>
      </c>
      <c r="F17" s="63">
        <v>62.17</v>
      </c>
      <c r="G17" s="63">
        <v>0</v>
      </c>
      <c r="H17" s="63">
        <v>0</v>
      </c>
      <c r="I17" s="63">
        <v>0</v>
      </c>
      <c r="J17" s="63">
        <v>0</v>
      </c>
    </row>
    <row r="18" spans="1:10" ht="15" customHeight="1">
      <c r="A18" s="64" t="s">
        <v>146</v>
      </c>
      <c r="B18" s="65" t="s">
        <v>146</v>
      </c>
      <c r="C18" s="65" t="s">
        <v>146</v>
      </c>
      <c r="D18" s="65" t="s">
        <v>147</v>
      </c>
      <c r="E18" s="63">
        <f>0.31+27.39</f>
        <v>27.7</v>
      </c>
      <c r="F18" s="63">
        <f>0.31+27.39</f>
        <v>27.7</v>
      </c>
      <c r="G18" s="63">
        <v>0</v>
      </c>
      <c r="H18" s="63">
        <v>0</v>
      </c>
      <c r="I18" s="63">
        <v>0</v>
      </c>
      <c r="J18" s="63">
        <v>0</v>
      </c>
    </row>
    <row r="19" spans="1:10" ht="15" customHeight="1">
      <c r="A19" s="64" t="s">
        <v>148</v>
      </c>
      <c r="B19" s="65" t="s">
        <v>148</v>
      </c>
      <c r="C19" s="65" t="s">
        <v>148</v>
      </c>
      <c r="D19" s="65" t="s">
        <v>149</v>
      </c>
      <c r="E19" s="63">
        <f>56.29+0.95</f>
        <v>57.24</v>
      </c>
      <c r="F19" s="63">
        <f>56.29+0.95</f>
        <v>57.24</v>
      </c>
      <c r="G19" s="63">
        <v>0</v>
      </c>
      <c r="H19" s="63">
        <v>0</v>
      </c>
      <c r="I19" s="63">
        <v>0</v>
      </c>
      <c r="J19" s="63">
        <v>0</v>
      </c>
    </row>
    <row r="20" spans="1:10" ht="15" customHeight="1">
      <c r="A20" s="64" t="s">
        <v>150</v>
      </c>
      <c r="B20" s="65" t="s">
        <v>150</v>
      </c>
      <c r="C20" s="65" t="s">
        <v>150</v>
      </c>
      <c r="D20" s="65" t="s">
        <v>151</v>
      </c>
      <c r="E20" s="63">
        <f>26.01+0.47</f>
        <v>26.48</v>
      </c>
      <c r="F20" s="63">
        <f>26.01+0.47</f>
        <v>26.48</v>
      </c>
      <c r="G20" s="63">
        <v>0</v>
      </c>
      <c r="H20" s="63">
        <v>0</v>
      </c>
      <c r="I20" s="63">
        <v>0</v>
      </c>
      <c r="J20" s="63">
        <v>0</v>
      </c>
    </row>
    <row r="21" spans="1:10" ht="15" customHeight="1">
      <c r="A21" s="64" t="s">
        <v>152</v>
      </c>
      <c r="B21" s="65" t="s">
        <v>152</v>
      </c>
      <c r="C21" s="65" t="s">
        <v>152</v>
      </c>
      <c r="D21" s="65" t="s">
        <v>153</v>
      </c>
      <c r="E21" s="63">
        <f>26.93+3.77</f>
        <v>30.7</v>
      </c>
      <c r="F21" s="63">
        <f>26.93+3.77</f>
        <v>30.7</v>
      </c>
      <c r="G21" s="63">
        <v>0</v>
      </c>
      <c r="H21" s="63">
        <v>0</v>
      </c>
      <c r="I21" s="63">
        <v>0</v>
      </c>
      <c r="J21" s="63">
        <v>0</v>
      </c>
    </row>
    <row r="22" spans="1:10" ht="15" customHeight="1">
      <c r="A22" s="64" t="s">
        <v>154</v>
      </c>
      <c r="B22" s="65" t="s">
        <v>154</v>
      </c>
      <c r="C22" s="65" t="s">
        <v>154</v>
      </c>
      <c r="D22" s="65" t="s">
        <v>155</v>
      </c>
      <c r="E22" s="63">
        <f>SUM(E23:E25)</f>
        <v>30.7</v>
      </c>
      <c r="F22" s="63">
        <f>SUM(F23:F25)</f>
        <v>30.7</v>
      </c>
      <c r="G22" s="63">
        <f>SUM(G23:G25)</f>
        <v>0</v>
      </c>
      <c r="H22" s="63">
        <v>0</v>
      </c>
      <c r="I22" s="63">
        <v>0</v>
      </c>
      <c r="J22" s="63">
        <v>0</v>
      </c>
    </row>
    <row r="23" spans="1:10" ht="15" customHeight="1">
      <c r="A23" s="64" t="s">
        <v>156</v>
      </c>
      <c r="B23" s="65" t="s">
        <v>156</v>
      </c>
      <c r="C23" s="65" t="s">
        <v>156</v>
      </c>
      <c r="D23" s="65" t="s">
        <v>157</v>
      </c>
      <c r="E23" s="63">
        <v>21.32</v>
      </c>
      <c r="F23" s="63">
        <v>21.32</v>
      </c>
      <c r="G23" s="63">
        <v>0</v>
      </c>
      <c r="H23" s="63">
        <v>0</v>
      </c>
      <c r="I23" s="63">
        <v>0</v>
      </c>
      <c r="J23" s="63">
        <v>0</v>
      </c>
    </row>
    <row r="24" spans="1:10" s="55" customFormat="1" ht="15" customHeight="1">
      <c r="A24" s="64" t="s">
        <v>181</v>
      </c>
      <c r="B24" s="65"/>
      <c r="C24" s="65"/>
      <c r="D24" s="65" t="s">
        <v>182</v>
      </c>
      <c r="E24" s="63">
        <v>3.77</v>
      </c>
      <c r="F24" s="63">
        <v>3.77</v>
      </c>
      <c r="G24" s="63">
        <v>0</v>
      </c>
      <c r="H24" s="63">
        <v>0</v>
      </c>
      <c r="I24" s="63">
        <v>0</v>
      </c>
      <c r="J24" s="63">
        <v>0</v>
      </c>
    </row>
    <row r="25" spans="1:10" ht="15" customHeight="1">
      <c r="A25" s="64" t="s">
        <v>158</v>
      </c>
      <c r="B25" s="65" t="s">
        <v>158</v>
      </c>
      <c r="C25" s="65" t="s">
        <v>158</v>
      </c>
      <c r="D25" s="65" t="s">
        <v>159</v>
      </c>
      <c r="E25" s="63">
        <v>5.61</v>
      </c>
      <c r="F25" s="63">
        <v>5.61</v>
      </c>
      <c r="G25" s="63">
        <v>0</v>
      </c>
      <c r="H25" s="63">
        <v>0</v>
      </c>
      <c r="I25" s="63">
        <v>0</v>
      </c>
      <c r="J25" s="63">
        <v>0</v>
      </c>
    </row>
    <row r="26" spans="1:10" ht="15" customHeight="1">
      <c r="A26" s="64" t="s">
        <v>160</v>
      </c>
      <c r="B26" s="65" t="s">
        <v>160</v>
      </c>
      <c r="C26" s="65" t="s">
        <v>160</v>
      </c>
      <c r="D26" s="65" t="s">
        <v>161</v>
      </c>
      <c r="E26" s="63">
        <f>47.54+1.6</f>
        <v>49.14</v>
      </c>
      <c r="F26" s="63">
        <f>47.54+1.6</f>
        <v>49.14</v>
      </c>
      <c r="G26" s="63">
        <v>0</v>
      </c>
      <c r="H26" s="63">
        <v>0</v>
      </c>
      <c r="I26" s="63">
        <v>0</v>
      </c>
      <c r="J26" s="63">
        <v>0</v>
      </c>
    </row>
    <row r="27" spans="1:10" ht="15" customHeight="1">
      <c r="A27" s="64" t="s">
        <v>162</v>
      </c>
      <c r="B27" s="65" t="s">
        <v>162</v>
      </c>
      <c r="C27" s="65" t="s">
        <v>162</v>
      </c>
      <c r="D27" s="65" t="s">
        <v>163</v>
      </c>
      <c r="E27" s="63">
        <f>47.54+1.6</f>
        <v>49.14</v>
      </c>
      <c r="F27" s="63">
        <f>47.54+1.6</f>
        <v>49.14</v>
      </c>
      <c r="G27" s="63">
        <v>0</v>
      </c>
      <c r="H27" s="63">
        <v>0</v>
      </c>
      <c r="I27" s="63">
        <v>0</v>
      </c>
      <c r="J27" s="63">
        <v>0</v>
      </c>
    </row>
    <row r="28" spans="1:10" ht="15" customHeight="1">
      <c r="A28" s="64" t="s">
        <v>164</v>
      </c>
      <c r="B28" s="65" t="s">
        <v>164</v>
      </c>
      <c r="C28" s="65" t="s">
        <v>164</v>
      </c>
      <c r="D28" s="65" t="s">
        <v>165</v>
      </c>
      <c r="E28" s="63">
        <f>39.85+0.71</f>
        <v>40.56</v>
      </c>
      <c r="F28" s="63">
        <f>39.85+0.71</f>
        <v>40.56</v>
      </c>
      <c r="G28" s="63">
        <v>0</v>
      </c>
      <c r="H28" s="63">
        <v>0</v>
      </c>
      <c r="I28" s="63">
        <v>0</v>
      </c>
      <c r="J28" s="63">
        <v>0</v>
      </c>
    </row>
    <row r="29" spans="1:10" ht="15" customHeight="1">
      <c r="A29" s="64" t="s">
        <v>166</v>
      </c>
      <c r="B29" s="65" t="s">
        <v>166</v>
      </c>
      <c r="C29" s="65" t="s">
        <v>166</v>
      </c>
      <c r="D29" s="65" t="s">
        <v>167</v>
      </c>
      <c r="E29" s="63">
        <f>7.69+0.89</f>
        <v>8.58</v>
      </c>
      <c r="F29" s="63">
        <f>7.69+0.89</f>
        <v>8.58</v>
      </c>
      <c r="G29" s="63">
        <v>0</v>
      </c>
      <c r="H29" s="63">
        <v>0</v>
      </c>
      <c r="I29" s="63">
        <v>0</v>
      </c>
      <c r="J29" s="63">
        <v>0</v>
      </c>
    </row>
    <row r="30" spans="1:10" ht="15" customHeight="1">
      <c r="A30" s="66" t="s">
        <v>183</v>
      </c>
      <c r="B30" s="66" t="s">
        <v>183</v>
      </c>
      <c r="C30" s="66" t="s">
        <v>183</v>
      </c>
      <c r="D30" s="66" t="s">
        <v>183</v>
      </c>
      <c r="E30" s="66" t="s">
        <v>183</v>
      </c>
      <c r="F30" s="66" t="s">
        <v>183</v>
      </c>
      <c r="G30" s="66" t="s">
        <v>183</v>
      </c>
      <c r="H30" s="66" t="s">
        <v>183</v>
      </c>
      <c r="I30" s="66" t="s">
        <v>183</v>
      </c>
      <c r="J30" s="66" t="s">
        <v>183</v>
      </c>
    </row>
    <row r="31" spans="1:10" ht="15" customHeight="1">
      <c r="A31" s="66" t="s">
        <v>115</v>
      </c>
      <c r="B31" s="66" t="s">
        <v>115</v>
      </c>
      <c r="C31" s="66" t="s">
        <v>115</v>
      </c>
      <c r="D31" s="66" t="s">
        <v>115</v>
      </c>
      <c r="E31" s="66" t="s">
        <v>115</v>
      </c>
      <c r="F31" s="66" t="s">
        <v>115</v>
      </c>
      <c r="G31" s="66" t="s">
        <v>115</v>
      </c>
      <c r="H31" s="66" t="s">
        <v>115</v>
      </c>
      <c r="I31" s="66" t="s">
        <v>115</v>
      </c>
      <c r="J31" s="66" t="s">
        <v>115</v>
      </c>
    </row>
  </sheetData>
  <sheetProtection/>
  <mergeCells count="34">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J30"/>
    <mergeCell ref="A31:J31"/>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1"/>
  <sheetViews>
    <sheetView workbookViewId="0" topLeftCell="A1">
      <selection activeCell="A3" sqref="A3"/>
    </sheetView>
  </sheetViews>
  <sheetFormatPr defaultColWidth="9.140625" defaultRowHeight="12.75"/>
  <cols>
    <col min="1" max="1" width="34.8515625" style="0" customWidth="1"/>
    <col min="2" max="2" width="4.421875" style="0" customWidth="1"/>
    <col min="3" max="3" width="17.140625" style="0" customWidth="1"/>
    <col min="4" max="4" width="34.8515625" style="0" customWidth="1"/>
    <col min="5" max="5" width="4.28125" style="0" customWidth="1"/>
    <col min="6" max="9" width="17.140625" style="0" customWidth="1"/>
  </cols>
  <sheetData>
    <row r="1" spans="1:9" ht="32.25" customHeight="1">
      <c r="A1" s="1"/>
      <c r="B1" s="1"/>
      <c r="C1" s="1"/>
      <c r="D1" s="1"/>
      <c r="E1" s="2" t="s">
        <v>184</v>
      </c>
      <c r="F1" s="1"/>
      <c r="G1" s="1"/>
      <c r="H1" s="1"/>
      <c r="I1" s="1"/>
    </row>
    <row r="2" spans="1:9" ht="11.25" customHeight="1">
      <c r="A2" s="1"/>
      <c r="B2" s="1"/>
      <c r="C2" s="1"/>
      <c r="D2" s="1"/>
      <c r="E2" s="1"/>
      <c r="F2" s="1"/>
      <c r="G2" s="1"/>
      <c r="H2" s="1"/>
      <c r="I2" s="3" t="s">
        <v>185</v>
      </c>
    </row>
    <row r="3" spans="1:9" ht="11.25" customHeight="1">
      <c r="A3" s="4" t="s">
        <v>2</v>
      </c>
      <c r="B3" s="5"/>
      <c r="C3" s="5"/>
      <c r="D3" s="5"/>
      <c r="E3" s="5"/>
      <c r="F3" s="5"/>
      <c r="G3" s="5"/>
      <c r="H3" s="5"/>
      <c r="I3" s="6" t="s">
        <v>3</v>
      </c>
    </row>
    <row r="4" spans="1:9" ht="15" customHeight="1">
      <c r="A4" s="7" t="s">
        <v>4</v>
      </c>
      <c r="B4" s="8" t="s">
        <v>4</v>
      </c>
      <c r="C4" s="8" t="s">
        <v>4</v>
      </c>
      <c r="D4" s="8" t="s">
        <v>5</v>
      </c>
      <c r="E4" s="8" t="s">
        <v>5</v>
      </c>
      <c r="F4" s="8" t="s">
        <v>5</v>
      </c>
      <c r="G4" s="8" t="s">
        <v>5</v>
      </c>
      <c r="H4" s="8" t="s">
        <v>5</v>
      </c>
      <c r="I4" s="8" t="s">
        <v>5</v>
      </c>
    </row>
    <row r="5" spans="1:9" ht="15" customHeight="1">
      <c r="A5" s="7" t="s">
        <v>6</v>
      </c>
      <c r="B5" s="8" t="s">
        <v>7</v>
      </c>
      <c r="C5" s="8" t="s">
        <v>8</v>
      </c>
      <c r="D5" s="8" t="s">
        <v>9</v>
      </c>
      <c r="E5" s="8" t="s">
        <v>7</v>
      </c>
      <c r="F5" s="8" t="s">
        <v>8</v>
      </c>
      <c r="G5" s="8" t="s">
        <v>8</v>
      </c>
      <c r="H5" s="8" t="s">
        <v>8</v>
      </c>
      <c r="I5" s="8" t="s">
        <v>8</v>
      </c>
    </row>
    <row r="6" spans="1:9" ht="30" customHeight="1">
      <c r="A6" s="7" t="s">
        <v>6</v>
      </c>
      <c r="B6" s="8" t="s">
        <v>7</v>
      </c>
      <c r="C6" s="8" t="s">
        <v>8</v>
      </c>
      <c r="D6" s="8" t="s">
        <v>9</v>
      </c>
      <c r="E6" s="8" t="s">
        <v>7</v>
      </c>
      <c r="F6" s="8" t="s">
        <v>186</v>
      </c>
      <c r="G6" s="17" t="s">
        <v>187</v>
      </c>
      <c r="H6" s="17" t="s">
        <v>188</v>
      </c>
      <c r="I6" s="17" t="s">
        <v>189</v>
      </c>
    </row>
    <row r="7" spans="1:9" ht="15" customHeight="1">
      <c r="A7" s="7" t="s">
        <v>10</v>
      </c>
      <c r="B7" s="8"/>
      <c r="C7" s="8" t="s">
        <v>11</v>
      </c>
      <c r="D7" s="8" t="s">
        <v>10</v>
      </c>
      <c r="E7" s="8"/>
      <c r="F7" s="8" t="s">
        <v>12</v>
      </c>
      <c r="G7" s="8" t="s">
        <v>20</v>
      </c>
      <c r="H7" s="8" t="s">
        <v>24</v>
      </c>
      <c r="I7" s="8" t="s">
        <v>28</v>
      </c>
    </row>
    <row r="8" spans="1:9" ht="15" customHeight="1">
      <c r="A8" s="9" t="s">
        <v>190</v>
      </c>
      <c r="B8" s="8" t="s">
        <v>11</v>
      </c>
      <c r="C8" s="11">
        <f>3804.63+40.92</f>
        <v>3845.55</v>
      </c>
      <c r="D8" s="10" t="s">
        <v>14</v>
      </c>
      <c r="E8" s="8" t="s">
        <v>18</v>
      </c>
      <c r="F8" s="11">
        <f>SUM(G8:I8)</f>
        <v>3509.47</v>
      </c>
      <c r="G8" s="11">
        <f>3502.73+6.74</f>
        <v>3509.47</v>
      </c>
      <c r="H8" s="11">
        <v>0</v>
      </c>
      <c r="I8" s="11">
        <v>0</v>
      </c>
    </row>
    <row r="9" spans="1:9" ht="15" customHeight="1">
      <c r="A9" s="9" t="s">
        <v>16</v>
      </c>
      <c r="B9" s="8" t="s">
        <v>12</v>
      </c>
      <c r="C9" s="11">
        <v>0</v>
      </c>
      <c r="D9" s="10" t="s">
        <v>17</v>
      </c>
      <c r="E9" s="8" t="s">
        <v>22</v>
      </c>
      <c r="F9" s="11">
        <f aca="true" t="shared" si="0" ref="F9:F34">SUM(G9:I9)</f>
        <v>0</v>
      </c>
      <c r="G9" s="11">
        <v>0</v>
      </c>
      <c r="H9" s="11">
        <v>0</v>
      </c>
      <c r="I9" s="11">
        <v>0</v>
      </c>
    </row>
    <row r="10" spans="1:9" ht="15" customHeight="1">
      <c r="A10" s="9" t="s">
        <v>19</v>
      </c>
      <c r="B10" s="8" t="s">
        <v>20</v>
      </c>
      <c r="C10" s="11">
        <v>0</v>
      </c>
      <c r="D10" s="10" t="s">
        <v>21</v>
      </c>
      <c r="E10" s="8" t="s">
        <v>26</v>
      </c>
      <c r="F10" s="11">
        <f t="shared" si="0"/>
        <v>0</v>
      </c>
      <c r="G10" s="11">
        <v>0</v>
      </c>
      <c r="H10" s="11">
        <v>0</v>
      </c>
      <c r="I10" s="11">
        <v>0</v>
      </c>
    </row>
    <row r="11" spans="1:9" ht="15" customHeight="1">
      <c r="A11" s="9"/>
      <c r="B11" s="8" t="s">
        <v>24</v>
      </c>
      <c r="C11" s="10"/>
      <c r="D11" s="10" t="s">
        <v>25</v>
      </c>
      <c r="E11" s="8" t="s">
        <v>30</v>
      </c>
      <c r="F11" s="11">
        <f t="shared" si="0"/>
        <v>0</v>
      </c>
      <c r="G11" s="11">
        <v>0</v>
      </c>
      <c r="H11" s="11">
        <v>0</v>
      </c>
      <c r="I11" s="11">
        <v>0</v>
      </c>
    </row>
    <row r="12" spans="1:9" ht="15" customHeight="1">
      <c r="A12" s="9"/>
      <c r="B12" s="8" t="s">
        <v>28</v>
      </c>
      <c r="C12" s="10"/>
      <c r="D12" s="10" t="s">
        <v>29</v>
      </c>
      <c r="E12" s="8" t="s">
        <v>34</v>
      </c>
      <c r="F12" s="11">
        <f t="shared" si="0"/>
        <v>0</v>
      </c>
      <c r="G12" s="11">
        <v>0</v>
      </c>
      <c r="H12" s="11">
        <v>0</v>
      </c>
      <c r="I12" s="11">
        <v>0</v>
      </c>
    </row>
    <row r="13" spans="1:9" ht="15" customHeight="1">
      <c r="A13" s="9"/>
      <c r="B13" s="8" t="s">
        <v>32</v>
      </c>
      <c r="C13" s="10"/>
      <c r="D13" s="10" t="s">
        <v>33</v>
      </c>
      <c r="E13" s="8" t="s">
        <v>38</v>
      </c>
      <c r="F13" s="11">
        <f t="shared" si="0"/>
        <v>0</v>
      </c>
      <c r="G13" s="11">
        <v>0</v>
      </c>
      <c r="H13" s="11">
        <v>0</v>
      </c>
      <c r="I13" s="11">
        <v>0</v>
      </c>
    </row>
    <row r="14" spans="1:9" ht="15" customHeight="1">
      <c r="A14" s="9"/>
      <c r="B14" s="8" t="s">
        <v>36</v>
      </c>
      <c r="C14" s="10"/>
      <c r="D14" s="10" t="s">
        <v>191</v>
      </c>
      <c r="E14" s="8" t="s">
        <v>42</v>
      </c>
      <c r="F14" s="11">
        <f t="shared" si="0"/>
        <v>0</v>
      </c>
      <c r="G14" s="11">
        <v>0</v>
      </c>
      <c r="H14" s="11">
        <v>0</v>
      </c>
      <c r="I14" s="11">
        <v>0</v>
      </c>
    </row>
    <row r="15" spans="1:9" ht="15" customHeight="1">
      <c r="A15" s="9"/>
      <c r="B15" s="8" t="s">
        <v>40</v>
      </c>
      <c r="C15" s="10"/>
      <c r="D15" s="10" t="s">
        <v>41</v>
      </c>
      <c r="E15" s="8" t="s">
        <v>45</v>
      </c>
      <c r="F15" s="11">
        <f t="shared" si="0"/>
        <v>173.6</v>
      </c>
      <c r="G15" s="11">
        <f>144.79+28.81</f>
        <v>173.6</v>
      </c>
      <c r="H15" s="11">
        <v>0</v>
      </c>
      <c r="I15" s="11">
        <v>0</v>
      </c>
    </row>
    <row r="16" spans="1:9" ht="15" customHeight="1">
      <c r="A16" s="9"/>
      <c r="B16" s="8" t="s">
        <v>43</v>
      </c>
      <c r="C16" s="10"/>
      <c r="D16" s="10" t="s">
        <v>44</v>
      </c>
      <c r="E16" s="8" t="s">
        <v>48</v>
      </c>
      <c r="F16" s="11">
        <f t="shared" si="0"/>
        <v>30.7</v>
      </c>
      <c r="G16" s="11">
        <f>26.93+3.77</f>
        <v>30.7</v>
      </c>
      <c r="H16" s="11">
        <v>0</v>
      </c>
      <c r="I16" s="11">
        <v>0</v>
      </c>
    </row>
    <row r="17" spans="1:9" ht="15" customHeight="1">
      <c r="A17" s="9"/>
      <c r="B17" s="8" t="s">
        <v>46</v>
      </c>
      <c r="C17" s="10"/>
      <c r="D17" s="10" t="s">
        <v>47</v>
      </c>
      <c r="E17" s="8" t="s">
        <v>51</v>
      </c>
      <c r="F17" s="11">
        <f t="shared" si="0"/>
        <v>0</v>
      </c>
      <c r="G17" s="11">
        <v>0</v>
      </c>
      <c r="H17" s="11">
        <v>0</v>
      </c>
      <c r="I17" s="11">
        <v>0</v>
      </c>
    </row>
    <row r="18" spans="1:9" ht="15" customHeight="1">
      <c r="A18" s="9"/>
      <c r="B18" s="8" t="s">
        <v>49</v>
      </c>
      <c r="C18" s="10"/>
      <c r="D18" s="10" t="s">
        <v>50</v>
      </c>
      <c r="E18" s="8" t="s">
        <v>54</v>
      </c>
      <c r="F18" s="11">
        <f t="shared" si="0"/>
        <v>0</v>
      </c>
      <c r="G18" s="11">
        <v>0</v>
      </c>
      <c r="H18" s="11">
        <v>0</v>
      </c>
      <c r="I18" s="11">
        <v>0</v>
      </c>
    </row>
    <row r="19" spans="1:9" ht="15" customHeight="1">
      <c r="A19" s="9"/>
      <c r="B19" s="8" t="s">
        <v>52</v>
      </c>
      <c r="C19" s="10"/>
      <c r="D19" s="10" t="s">
        <v>53</v>
      </c>
      <c r="E19" s="8" t="s">
        <v>57</v>
      </c>
      <c r="F19" s="11">
        <f t="shared" si="0"/>
        <v>0</v>
      </c>
      <c r="G19" s="11">
        <v>0</v>
      </c>
      <c r="H19" s="11">
        <v>0</v>
      </c>
      <c r="I19" s="11">
        <v>0</v>
      </c>
    </row>
    <row r="20" spans="1:9" ht="15" customHeight="1">
      <c r="A20" s="9"/>
      <c r="B20" s="8" t="s">
        <v>55</v>
      </c>
      <c r="C20" s="10"/>
      <c r="D20" s="10" t="s">
        <v>56</v>
      </c>
      <c r="E20" s="8" t="s">
        <v>60</v>
      </c>
      <c r="F20" s="11">
        <f t="shared" si="0"/>
        <v>0</v>
      </c>
      <c r="G20" s="11">
        <v>0</v>
      </c>
      <c r="H20" s="11">
        <v>0</v>
      </c>
      <c r="I20" s="11">
        <v>0</v>
      </c>
    </row>
    <row r="21" spans="1:9" ht="15" customHeight="1">
      <c r="A21" s="9"/>
      <c r="B21" s="8" t="s">
        <v>58</v>
      </c>
      <c r="C21" s="10"/>
      <c r="D21" s="10" t="s">
        <v>59</v>
      </c>
      <c r="E21" s="8" t="s">
        <v>63</v>
      </c>
      <c r="F21" s="11">
        <f t="shared" si="0"/>
        <v>0</v>
      </c>
      <c r="G21" s="11">
        <v>0</v>
      </c>
      <c r="H21" s="11">
        <v>0</v>
      </c>
      <c r="I21" s="11">
        <v>0</v>
      </c>
    </row>
    <row r="22" spans="1:9" ht="15" customHeight="1">
      <c r="A22" s="9"/>
      <c r="B22" s="8" t="s">
        <v>61</v>
      </c>
      <c r="C22" s="10"/>
      <c r="D22" s="10" t="s">
        <v>62</v>
      </c>
      <c r="E22" s="8" t="s">
        <v>66</v>
      </c>
      <c r="F22" s="11">
        <f t="shared" si="0"/>
        <v>0</v>
      </c>
      <c r="G22" s="11">
        <v>0</v>
      </c>
      <c r="H22" s="11">
        <v>0</v>
      </c>
      <c r="I22" s="11">
        <v>0</v>
      </c>
    </row>
    <row r="23" spans="1:9" ht="15" customHeight="1">
      <c r="A23" s="9"/>
      <c r="B23" s="8" t="s">
        <v>64</v>
      </c>
      <c r="C23" s="10"/>
      <c r="D23" s="10" t="s">
        <v>65</v>
      </c>
      <c r="E23" s="8" t="s">
        <v>69</v>
      </c>
      <c r="F23" s="11">
        <f t="shared" si="0"/>
        <v>0</v>
      </c>
      <c r="G23" s="11">
        <v>0</v>
      </c>
      <c r="H23" s="11">
        <v>0</v>
      </c>
      <c r="I23" s="11">
        <v>0</v>
      </c>
    </row>
    <row r="24" spans="1:9" ht="15" customHeight="1">
      <c r="A24" s="9"/>
      <c r="B24" s="8" t="s">
        <v>67</v>
      </c>
      <c r="C24" s="10"/>
      <c r="D24" s="10" t="s">
        <v>68</v>
      </c>
      <c r="E24" s="8" t="s">
        <v>72</v>
      </c>
      <c r="F24" s="11">
        <f t="shared" si="0"/>
        <v>0</v>
      </c>
      <c r="G24" s="11">
        <v>0</v>
      </c>
      <c r="H24" s="11">
        <v>0</v>
      </c>
      <c r="I24" s="11">
        <v>0</v>
      </c>
    </row>
    <row r="25" spans="1:9" ht="15" customHeight="1">
      <c r="A25" s="9"/>
      <c r="B25" s="8" t="s">
        <v>70</v>
      </c>
      <c r="C25" s="10"/>
      <c r="D25" s="10" t="s">
        <v>71</v>
      </c>
      <c r="E25" s="8" t="s">
        <v>75</v>
      </c>
      <c r="F25" s="11">
        <f t="shared" si="0"/>
        <v>0</v>
      </c>
      <c r="G25" s="11">
        <v>0</v>
      </c>
      <c r="H25" s="11">
        <v>0</v>
      </c>
      <c r="I25" s="11">
        <v>0</v>
      </c>
    </row>
    <row r="26" spans="1:9" ht="15" customHeight="1">
      <c r="A26" s="9"/>
      <c r="B26" s="8" t="s">
        <v>73</v>
      </c>
      <c r="C26" s="10"/>
      <c r="D26" s="10" t="s">
        <v>74</v>
      </c>
      <c r="E26" s="8" t="s">
        <v>78</v>
      </c>
      <c r="F26" s="11">
        <f t="shared" si="0"/>
        <v>49.14</v>
      </c>
      <c r="G26" s="11">
        <f>47.54+1.6</f>
        <v>49.14</v>
      </c>
      <c r="H26" s="11">
        <v>0</v>
      </c>
      <c r="I26" s="11">
        <v>0</v>
      </c>
    </row>
    <row r="27" spans="1:9" ht="15" customHeight="1">
      <c r="A27" s="9"/>
      <c r="B27" s="8" t="s">
        <v>76</v>
      </c>
      <c r="C27" s="10"/>
      <c r="D27" s="10" t="s">
        <v>77</v>
      </c>
      <c r="E27" s="8" t="s">
        <v>81</v>
      </c>
      <c r="F27" s="11">
        <f t="shared" si="0"/>
        <v>0</v>
      </c>
      <c r="G27" s="11">
        <v>0</v>
      </c>
      <c r="H27" s="11">
        <v>0</v>
      </c>
      <c r="I27" s="11">
        <v>0</v>
      </c>
    </row>
    <row r="28" spans="1:9" ht="15" customHeight="1">
      <c r="A28" s="9"/>
      <c r="B28" s="8" t="s">
        <v>79</v>
      </c>
      <c r="C28" s="10"/>
      <c r="D28" s="10" t="s">
        <v>80</v>
      </c>
      <c r="E28" s="8" t="s">
        <v>84</v>
      </c>
      <c r="F28" s="11">
        <f t="shared" si="0"/>
        <v>0</v>
      </c>
      <c r="G28" s="11">
        <v>0</v>
      </c>
      <c r="H28" s="11">
        <v>0</v>
      </c>
      <c r="I28" s="11">
        <v>0</v>
      </c>
    </row>
    <row r="29" spans="1:9" ht="15" customHeight="1">
      <c r="A29" s="9"/>
      <c r="B29" s="8" t="s">
        <v>82</v>
      </c>
      <c r="C29" s="10"/>
      <c r="D29" s="10" t="s">
        <v>83</v>
      </c>
      <c r="E29" s="8" t="s">
        <v>87</v>
      </c>
      <c r="F29" s="11">
        <f t="shared" si="0"/>
        <v>0</v>
      </c>
      <c r="G29" s="11">
        <v>0</v>
      </c>
      <c r="H29" s="11">
        <v>0</v>
      </c>
      <c r="I29" s="11">
        <v>0</v>
      </c>
    </row>
    <row r="30" spans="1:9" ht="15" customHeight="1">
      <c r="A30" s="9"/>
      <c r="B30" s="8" t="s">
        <v>85</v>
      </c>
      <c r="C30" s="10"/>
      <c r="D30" s="10" t="s">
        <v>86</v>
      </c>
      <c r="E30" s="8" t="s">
        <v>90</v>
      </c>
      <c r="F30" s="11">
        <f t="shared" si="0"/>
        <v>0</v>
      </c>
      <c r="G30" s="11">
        <v>0</v>
      </c>
      <c r="H30" s="11">
        <v>0</v>
      </c>
      <c r="I30" s="11">
        <v>0</v>
      </c>
    </row>
    <row r="31" spans="1:9" ht="15" customHeight="1">
      <c r="A31" s="9"/>
      <c r="B31" s="8" t="s">
        <v>88</v>
      </c>
      <c r="C31" s="10"/>
      <c r="D31" s="10" t="s">
        <v>89</v>
      </c>
      <c r="E31" s="8" t="s">
        <v>93</v>
      </c>
      <c r="F31" s="11">
        <f t="shared" si="0"/>
        <v>0</v>
      </c>
      <c r="G31" s="11">
        <v>0</v>
      </c>
      <c r="H31" s="11">
        <v>0</v>
      </c>
      <c r="I31" s="11">
        <v>0</v>
      </c>
    </row>
    <row r="32" spans="1:9" ht="15" customHeight="1">
      <c r="A32" s="9"/>
      <c r="B32" s="8" t="s">
        <v>91</v>
      </c>
      <c r="C32" s="10"/>
      <c r="D32" s="10" t="s">
        <v>92</v>
      </c>
      <c r="E32" s="8" t="s">
        <v>96</v>
      </c>
      <c r="F32" s="11">
        <f t="shared" si="0"/>
        <v>0</v>
      </c>
      <c r="G32" s="11">
        <v>0</v>
      </c>
      <c r="H32" s="11">
        <v>0</v>
      </c>
      <c r="I32" s="11">
        <v>0</v>
      </c>
    </row>
    <row r="33" spans="1:9" ht="15" customHeight="1">
      <c r="A33" s="9"/>
      <c r="B33" s="8" t="s">
        <v>94</v>
      </c>
      <c r="C33" s="10"/>
      <c r="D33" s="10" t="s">
        <v>95</v>
      </c>
      <c r="E33" s="8" t="s">
        <v>100</v>
      </c>
      <c r="F33" s="11">
        <f t="shared" si="0"/>
        <v>0</v>
      </c>
      <c r="G33" s="11">
        <v>0</v>
      </c>
      <c r="H33" s="11">
        <v>0</v>
      </c>
      <c r="I33" s="11">
        <v>0</v>
      </c>
    </row>
    <row r="34" spans="1:9" ht="15" customHeight="1">
      <c r="A34" s="53" t="s">
        <v>97</v>
      </c>
      <c r="B34" s="8" t="s">
        <v>98</v>
      </c>
      <c r="C34" s="11">
        <f>3804.63+40.92</f>
        <v>3845.55</v>
      </c>
      <c r="D34" s="54" t="s">
        <v>99</v>
      </c>
      <c r="E34" s="8" t="s">
        <v>104</v>
      </c>
      <c r="F34" s="11">
        <f t="shared" si="0"/>
        <v>3762.9099999999994</v>
      </c>
      <c r="G34" s="11">
        <f>SUM(G8:G33)</f>
        <v>3762.9099999999994</v>
      </c>
      <c r="H34" s="11">
        <v>0</v>
      </c>
      <c r="I34" s="11">
        <v>0</v>
      </c>
    </row>
    <row r="35" spans="1:9" ht="15" customHeight="1">
      <c r="A35" s="9" t="s">
        <v>192</v>
      </c>
      <c r="B35" s="8" t="s">
        <v>102</v>
      </c>
      <c r="C35" s="11">
        <v>19.33</v>
      </c>
      <c r="D35" s="10" t="s">
        <v>193</v>
      </c>
      <c r="E35" s="8" t="s">
        <v>108</v>
      </c>
      <c r="F35" s="11">
        <v>101.98</v>
      </c>
      <c r="G35" s="11">
        <v>101.98</v>
      </c>
      <c r="H35" s="11">
        <v>0</v>
      </c>
      <c r="I35" s="11">
        <v>0</v>
      </c>
    </row>
    <row r="36" spans="1:9" ht="15" customHeight="1">
      <c r="A36" s="9" t="s">
        <v>190</v>
      </c>
      <c r="B36" s="8" t="s">
        <v>106</v>
      </c>
      <c r="C36" s="11">
        <v>19.33</v>
      </c>
      <c r="D36" s="10"/>
      <c r="E36" s="8" t="s">
        <v>110</v>
      </c>
      <c r="F36" s="10"/>
      <c r="G36" s="10"/>
      <c r="H36" s="10"/>
      <c r="I36" s="10"/>
    </row>
    <row r="37" spans="1:9" ht="15" customHeight="1">
      <c r="A37" s="9" t="s">
        <v>16</v>
      </c>
      <c r="B37" s="8" t="s">
        <v>109</v>
      </c>
      <c r="C37" s="11">
        <v>0</v>
      </c>
      <c r="D37" s="10"/>
      <c r="E37" s="8" t="s">
        <v>113</v>
      </c>
      <c r="F37" s="10"/>
      <c r="G37" s="10"/>
      <c r="H37" s="10"/>
      <c r="I37" s="10"/>
    </row>
    <row r="38" spans="1:9" ht="15" customHeight="1">
      <c r="A38" s="9" t="s">
        <v>19</v>
      </c>
      <c r="B38" s="8" t="s">
        <v>112</v>
      </c>
      <c r="C38" s="11">
        <v>0</v>
      </c>
      <c r="D38" s="10"/>
      <c r="E38" s="8" t="s">
        <v>194</v>
      </c>
      <c r="F38" s="10"/>
      <c r="G38" s="10"/>
      <c r="H38" s="10"/>
      <c r="I38" s="10"/>
    </row>
    <row r="39" spans="1:9" ht="15" customHeight="1">
      <c r="A39" s="53" t="s">
        <v>111</v>
      </c>
      <c r="B39" s="8" t="s">
        <v>15</v>
      </c>
      <c r="C39" s="11">
        <f>C34+C35</f>
        <v>3864.88</v>
      </c>
      <c r="D39" s="54" t="s">
        <v>111</v>
      </c>
      <c r="E39" s="8" t="s">
        <v>195</v>
      </c>
      <c r="F39" s="11">
        <v>3864.88</v>
      </c>
      <c r="G39" s="11">
        <v>3864.88</v>
      </c>
      <c r="H39" s="11">
        <v>0</v>
      </c>
      <c r="I39" s="11">
        <v>0</v>
      </c>
    </row>
    <row r="40" spans="1:9" ht="15" customHeight="1">
      <c r="A40" s="15" t="s">
        <v>196</v>
      </c>
      <c r="B40" s="15" t="s">
        <v>196</v>
      </c>
      <c r="C40" s="15" t="s">
        <v>196</v>
      </c>
      <c r="D40" s="15" t="s">
        <v>196</v>
      </c>
      <c r="E40" s="15" t="s">
        <v>196</v>
      </c>
      <c r="F40" s="15" t="s">
        <v>196</v>
      </c>
      <c r="G40" s="15" t="s">
        <v>196</v>
      </c>
      <c r="H40" s="15" t="s">
        <v>196</v>
      </c>
      <c r="I40" s="15"/>
    </row>
    <row r="41" spans="1:9" ht="15" customHeight="1">
      <c r="A41" s="15" t="s">
        <v>115</v>
      </c>
      <c r="B41" s="15" t="s">
        <v>115</v>
      </c>
      <c r="C41" s="15" t="s">
        <v>115</v>
      </c>
      <c r="D41" s="15" t="s">
        <v>115</v>
      </c>
      <c r="E41" s="15" t="s">
        <v>115</v>
      </c>
      <c r="F41" s="15" t="s">
        <v>115</v>
      </c>
      <c r="G41" s="15" t="s">
        <v>115</v>
      </c>
      <c r="H41" s="15" t="s">
        <v>115</v>
      </c>
      <c r="I41" s="15"/>
    </row>
  </sheetData>
  <sheetProtection/>
  <mergeCells count="10">
    <mergeCell ref="A4:C4"/>
    <mergeCell ref="D4:I4"/>
    <mergeCell ref="F5:I5"/>
    <mergeCell ref="A40:H40"/>
    <mergeCell ref="A41:H41"/>
    <mergeCell ref="A5:A6"/>
    <mergeCell ref="B5:B6"/>
    <mergeCell ref="C5:C6"/>
    <mergeCell ref="D5:D6"/>
    <mergeCell ref="E5:E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35"/>
  <sheetViews>
    <sheetView workbookViewId="0" topLeftCell="A1">
      <selection activeCell="A3" sqref="A3"/>
    </sheetView>
  </sheetViews>
  <sheetFormatPr defaultColWidth="9.140625" defaultRowHeight="12.75"/>
  <cols>
    <col min="1" max="3" width="3.421875" style="35" customWidth="1"/>
    <col min="4" max="4" width="33.00390625" style="35" customWidth="1"/>
    <col min="5" max="7" width="17.140625" style="35" customWidth="1"/>
    <col min="8" max="16384" width="9.140625" style="35" customWidth="1"/>
  </cols>
  <sheetData>
    <row r="1" spans="1:7" ht="32.25" customHeight="1">
      <c r="A1" s="36"/>
      <c r="B1" s="36"/>
      <c r="C1" s="36"/>
      <c r="D1" s="37" t="s">
        <v>197</v>
      </c>
      <c r="E1" s="36"/>
      <c r="F1" s="36"/>
      <c r="G1" s="36"/>
    </row>
    <row r="2" spans="1:7" ht="11.25" customHeight="1">
      <c r="A2" s="36"/>
      <c r="B2" s="36"/>
      <c r="C2" s="36"/>
      <c r="D2" s="36"/>
      <c r="E2" s="36"/>
      <c r="F2" s="36"/>
      <c r="G2" s="38" t="s">
        <v>198</v>
      </c>
    </row>
    <row r="3" spans="1:7" ht="11.25" customHeight="1">
      <c r="A3" s="4" t="s">
        <v>2</v>
      </c>
      <c r="B3" s="39"/>
      <c r="C3" s="39"/>
      <c r="D3" s="39"/>
      <c r="E3" s="39"/>
      <c r="F3" s="39"/>
      <c r="G3" s="40" t="s">
        <v>3</v>
      </c>
    </row>
    <row r="4" spans="1:7" ht="15" customHeight="1">
      <c r="A4" s="41" t="s">
        <v>6</v>
      </c>
      <c r="B4" s="42" t="s">
        <v>6</v>
      </c>
      <c r="C4" s="42" t="s">
        <v>6</v>
      </c>
      <c r="D4" s="42" t="s">
        <v>6</v>
      </c>
      <c r="E4" s="42" t="s">
        <v>199</v>
      </c>
      <c r="F4" s="42" t="s">
        <v>199</v>
      </c>
      <c r="G4" s="42" t="s">
        <v>199</v>
      </c>
    </row>
    <row r="5" spans="1:7" ht="15" customHeight="1">
      <c r="A5" s="43" t="s">
        <v>124</v>
      </c>
      <c r="B5" s="44" t="s">
        <v>124</v>
      </c>
      <c r="C5" s="44" t="s">
        <v>124</v>
      </c>
      <c r="D5" s="42" t="s">
        <v>125</v>
      </c>
      <c r="E5" s="42" t="s">
        <v>129</v>
      </c>
      <c r="F5" s="42" t="s">
        <v>176</v>
      </c>
      <c r="G5" s="42" t="s">
        <v>177</v>
      </c>
    </row>
    <row r="6" spans="1:7" ht="15" customHeight="1">
      <c r="A6" s="43" t="s">
        <v>124</v>
      </c>
      <c r="B6" s="44" t="s">
        <v>124</v>
      </c>
      <c r="C6" s="44" t="s">
        <v>124</v>
      </c>
      <c r="D6" s="42" t="s">
        <v>125</v>
      </c>
      <c r="E6" s="42" t="s">
        <v>129</v>
      </c>
      <c r="F6" s="42" t="s">
        <v>176</v>
      </c>
      <c r="G6" s="42" t="s">
        <v>177</v>
      </c>
    </row>
    <row r="7" spans="1:7" ht="15" customHeight="1">
      <c r="A7" s="43" t="s">
        <v>124</v>
      </c>
      <c r="B7" s="44" t="s">
        <v>124</v>
      </c>
      <c r="C7" s="44" t="s">
        <v>124</v>
      </c>
      <c r="D7" s="42" t="s">
        <v>125</v>
      </c>
      <c r="E7" s="42" t="s">
        <v>129</v>
      </c>
      <c r="F7" s="42" t="s">
        <v>176</v>
      </c>
      <c r="G7" s="42" t="s">
        <v>177</v>
      </c>
    </row>
    <row r="8" spans="1:7" ht="15" customHeight="1">
      <c r="A8" s="41" t="s">
        <v>126</v>
      </c>
      <c r="B8" s="42" t="s">
        <v>127</v>
      </c>
      <c r="C8" s="42" t="s">
        <v>128</v>
      </c>
      <c r="D8" s="42" t="s">
        <v>10</v>
      </c>
      <c r="E8" s="42" t="s">
        <v>11</v>
      </c>
      <c r="F8" s="42" t="s">
        <v>12</v>
      </c>
      <c r="G8" s="42" t="s">
        <v>20</v>
      </c>
    </row>
    <row r="9" spans="1:7" ht="15" customHeight="1">
      <c r="A9" s="41" t="s">
        <v>126</v>
      </c>
      <c r="B9" s="42" t="s">
        <v>127</v>
      </c>
      <c r="C9" s="42" t="s">
        <v>128</v>
      </c>
      <c r="D9" s="42" t="s">
        <v>129</v>
      </c>
      <c r="E9" s="45">
        <f>E10+E15+E21+E26+E30</f>
        <v>3762.8999999999996</v>
      </c>
      <c r="F9" s="45">
        <v>292.8</v>
      </c>
      <c r="G9" s="45">
        <f>G10+G15+G21+G26+G30</f>
        <v>3470.1099999999997</v>
      </c>
    </row>
    <row r="10" spans="1:7" ht="15" customHeight="1">
      <c r="A10" s="46" t="s">
        <v>130</v>
      </c>
      <c r="B10" s="47" t="s">
        <v>130</v>
      </c>
      <c r="C10" s="47" t="s">
        <v>130</v>
      </c>
      <c r="D10" s="47" t="s">
        <v>131</v>
      </c>
      <c r="E10" s="45">
        <f>E13+E11</f>
        <v>3509.47</v>
      </c>
      <c r="F10" s="45">
        <f>F13+F11</f>
        <v>39.36</v>
      </c>
      <c r="G10" s="45">
        <f>G13+G11</f>
        <v>3470.1099999999997</v>
      </c>
    </row>
    <row r="11" spans="1:7" ht="15" customHeight="1">
      <c r="A11" s="46" t="s">
        <v>132</v>
      </c>
      <c r="B11" s="47" t="s">
        <v>132</v>
      </c>
      <c r="C11" s="47" t="s">
        <v>132</v>
      </c>
      <c r="D11" s="47" t="s">
        <v>133</v>
      </c>
      <c r="E11" s="45">
        <v>6</v>
      </c>
      <c r="F11" s="45">
        <v>0</v>
      </c>
      <c r="G11" s="45">
        <v>6</v>
      </c>
    </row>
    <row r="12" spans="1:7" ht="15" customHeight="1">
      <c r="A12" s="46" t="s">
        <v>134</v>
      </c>
      <c r="B12" s="47" t="s">
        <v>134</v>
      </c>
      <c r="C12" s="47" t="s">
        <v>134</v>
      </c>
      <c r="D12" s="47" t="s">
        <v>135</v>
      </c>
      <c r="E12" s="45">
        <v>6</v>
      </c>
      <c r="F12" s="45">
        <v>0</v>
      </c>
      <c r="G12" s="45">
        <v>6</v>
      </c>
    </row>
    <row r="13" spans="1:7" ht="15" customHeight="1">
      <c r="A13" s="46" t="s">
        <v>136</v>
      </c>
      <c r="B13" s="47" t="s">
        <v>136</v>
      </c>
      <c r="C13" s="47" t="s">
        <v>136</v>
      </c>
      <c r="D13" s="47" t="s">
        <v>137</v>
      </c>
      <c r="E13" s="45">
        <f>E14</f>
        <v>3503.47</v>
      </c>
      <c r="F13" s="45">
        <f>F14</f>
        <v>39.36</v>
      </c>
      <c r="G13" s="45">
        <f>G14</f>
        <v>3464.1099999999997</v>
      </c>
    </row>
    <row r="14" spans="1:7" ht="15" customHeight="1">
      <c r="A14" s="46" t="s">
        <v>138</v>
      </c>
      <c r="B14" s="47" t="s">
        <v>138</v>
      </c>
      <c r="C14" s="47" t="s">
        <v>138</v>
      </c>
      <c r="D14" s="47" t="s">
        <v>139</v>
      </c>
      <c r="E14" s="45">
        <f>3498.73+4.74</f>
        <v>3503.47</v>
      </c>
      <c r="F14" s="45">
        <f>0.04+39.32</f>
        <v>39.36</v>
      </c>
      <c r="G14" s="45">
        <f>4.7+3459.41</f>
        <v>3464.1099999999997</v>
      </c>
    </row>
    <row r="15" spans="1:7" ht="15" customHeight="1">
      <c r="A15" s="46" t="s">
        <v>140</v>
      </c>
      <c r="B15" s="47" t="s">
        <v>140</v>
      </c>
      <c r="C15" s="47" t="s">
        <v>140</v>
      </c>
      <c r="D15" s="47" t="s">
        <v>141</v>
      </c>
      <c r="E15" s="45">
        <f>E16</f>
        <v>173.59</v>
      </c>
      <c r="F15" s="45">
        <f>F16</f>
        <v>173.59</v>
      </c>
      <c r="G15" s="45">
        <f>G16</f>
        <v>0</v>
      </c>
    </row>
    <row r="16" spans="1:7" ht="15" customHeight="1">
      <c r="A16" s="46" t="s">
        <v>142</v>
      </c>
      <c r="B16" s="47" t="s">
        <v>142</v>
      </c>
      <c r="C16" s="47" t="s">
        <v>142</v>
      </c>
      <c r="D16" s="47" t="s">
        <v>143</v>
      </c>
      <c r="E16" s="45">
        <f>SUM(E17:E20)</f>
        <v>173.59</v>
      </c>
      <c r="F16" s="45">
        <f>SUM(F17:F20)</f>
        <v>173.59</v>
      </c>
      <c r="G16" s="45">
        <v>0</v>
      </c>
    </row>
    <row r="17" spans="1:7" ht="15" customHeight="1">
      <c r="A17" s="48" t="s">
        <v>144</v>
      </c>
      <c r="B17" s="49" t="s">
        <v>144</v>
      </c>
      <c r="C17" s="49" t="s">
        <v>144</v>
      </c>
      <c r="D17" s="49" t="s">
        <v>145</v>
      </c>
      <c r="E17" s="50">
        <v>62.17</v>
      </c>
      <c r="F17" s="50">
        <v>62.17</v>
      </c>
      <c r="G17" s="50">
        <v>0</v>
      </c>
    </row>
    <row r="18" spans="1:7" ht="15" customHeight="1">
      <c r="A18" s="48" t="s">
        <v>146</v>
      </c>
      <c r="B18" s="49" t="s">
        <v>146</v>
      </c>
      <c r="C18" s="49" t="s">
        <v>146</v>
      </c>
      <c r="D18" s="49" t="s">
        <v>147</v>
      </c>
      <c r="E18" s="50">
        <f>0.31+27.39</f>
        <v>27.7</v>
      </c>
      <c r="F18" s="50">
        <f>0.31+27.39</f>
        <v>27.7</v>
      </c>
      <c r="G18" s="50">
        <v>0</v>
      </c>
    </row>
    <row r="19" spans="1:7" ht="15" customHeight="1">
      <c r="A19" s="48" t="s">
        <v>148</v>
      </c>
      <c r="B19" s="49" t="s">
        <v>148</v>
      </c>
      <c r="C19" s="49" t="s">
        <v>148</v>
      </c>
      <c r="D19" s="49" t="s">
        <v>149</v>
      </c>
      <c r="E19" s="50">
        <f>56.29+0.95</f>
        <v>57.24</v>
      </c>
      <c r="F19" s="50">
        <f>56.29+0.95</f>
        <v>57.24</v>
      </c>
      <c r="G19" s="50">
        <v>0</v>
      </c>
    </row>
    <row r="20" spans="1:7" ht="15" customHeight="1">
      <c r="A20" s="48" t="s">
        <v>150</v>
      </c>
      <c r="B20" s="49" t="s">
        <v>150</v>
      </c>
      <c r="C20" s="49" t="s">
        <v>150</v>
      </c>
      <c r="D20" s="49" t="s">
        <v>151</v>
      </c>
      <c r="E20" s="50">
        <f>26.01+0.47</f>
        <v>26.48</v>
      </c>
      <c r="F20" s="50">
        <f>26.01+0.47</f>
        <v>26.48</v>
      </c>
      <c r="G20" s="50">
        <v>0</v>
      </c>
    </row>
    <row r="21" spans="1:7" ht="15" customHeight="1">
      <c r="A21" s="46" t="s">
        <v>152</v>
      </c>
      <c r="B21" s="47" t="s">
        <v>152</v>
      </c>
      <c r="C21" s="47" t="s">
        <v>152</v>
      </c>
      <c r="D21" s="47" t="s">
        <v>153</v>
      </c>
      <c r="E21" s="45">
        <f>E22</f>
        <v>30.7</v>
      </c>
      <c r="F21" s="45">
        <f>F22</f>
        <v>30.7</v>
      </c>
      <c r="G21" s="45">
        <v>0</v>
      </c>
    </row>
    <row r="22" spans="1:7" ht="15" customHeight="1">
      <c r="A22" s="46" t="s">
        <v>154</v>
      </c>
      <c r="B22" s="47" t="s">
        <v>154</v>
      </c>
      <c r="C22" s="47" t="s">
        <v>154</v>
      </c>
      <c r="D22" s="47" t="s">
        <v>155</v>
      </c>
      <c r="E22" s="45">
        <f>SUM(E23:E25)</f>
        <v>30.7</v>
      </c>
      <c r="F22" s="45">
        <f>SUM(F23:F25)</f>
        <v>30.7</v>
      </c>
      <c r="G22" s="45">
        <v>0</v>
      </c>
    </row>
    <row r="23" spans="1:7" ht="15" customHeight="1">
      <c r="A23" s="46" t="s">
        <v>156</v>
      </c>
      <c r="B23" s="47" t="s">
        <v>156</v>
      </c>
      <c r="C23" s="47" t="s">
        <v>156</v>
      </c>
      <c r="D23" s="47" t="s">
        <v>157</v>
      </c>
      <c r="E23" s="45">
        <v>21.32</v>
      </c>
      <c r="F23" s="45">
        <v>21.32</v>
      </c>
      <c r="G23" s="45">
        <v>0</v>
      </c>
    </row>
    <row r="24" spans="1:7" s="34" customFormat="1" ht="15" customHeight="1">
      <c r="A24" s="48" t="s">
        <v>181</v>
      </c>
      <c r="B24" s="49"/>
      <c r="C24" s="49"/>
      <c r="D24" s="49" t="s">
        <v>182</v>
      </c>
      <c r="E24" s="50">
        <v>3.77</v>
      </c>
      <c r="F24" s="50">
        <v>3.77</v>
      </c>
      <c r="G24" s="50">
        <v>0</v>
      </c>
    </row>
    <row r="25" spans="1:7" ht="15" customHeight="1">
      <c r="A25" s="46" t="s">
        <v>158</v>
      </c>
      <c r="B25" s="47" t="s">
        <v>158</v>
      </c>
      <c r="C25" s="47" t="s">
        <v>158</v>
      </c>
      <c r="D25" s="47" t="s">
        <v>159</v>
      </c>
      <c r="E25" s="45">
        <v>5.61</v>
      </c>
      <c r="F25" s="45">
        <v>5.61</v>
      </c>
      <c r="G25" s="45">
        <v>0</v>
      </c>
    </row>
    <row r="26" spans="1:7" ht="15" customHeight="1">
      <c r="A26" s="46" t="s">
        <v>160</v>
      </c>
      <c r="B26" s="47" t="s">
        <v>160</v>
      </c>
      <c r="C26" s="47" t="s">
        <v>160</v>
      </c>
      <c r="D26" s="47" t="s">
        <v>161</v>
      </c>
      <c r="E26" s="45">
        <f>E27</f>
        <v>49.14</v>
      </c>
      <c r="F26" s="45">
        <f>F27</f>
        <v>49.14</v>
      </c>
      <c r="G26" s="45">
        <v>0</v>
      </c>
    </row>
    <row r="27" spans="1:7" ht="15" customHeight="1">
      <c r="A27" s="46" t="s">
        <v>162</v>
      </c>
      <c r="B27" s="47" t="s">
        <v>162</v>
      </c>
      <c r="C27" s="47" t="s">
        <v>162</v>
      </c>
      <c r="D27" s="47" t="s">
        <v>163</v>
      </c>
      <c r="E27" s="45">
        <f>SUM(E28:E29)</f>
        <v>49.14</v>
      </c>
      <c r="F27" s="45">
        <f>SUM(F28:F29)</f>
        <v>49.14</v>
      </c>
      <c r="G27" s="45">
        <v>0</v>
      </c>
    </row>
    <row r="28" spans="1:7" ht="15" customHeight="1">
      <c r="A28" s="46" t="s">
        <v>164</v>
      </c>
      <c r="B28" s="47" t="s">
        <v>164</v>
      </c>
      <c r="C28" s="47" t="s">
        <v>164</v>
      </c>
      <c r="D28" s="47" t="s">
        <v>165</v>
      </c>
      <c r="E28" s="45">
        <f>39.85+0.71</f>
        <v>40.56</v>
      </c>
      <c r="F28" s="45">
        <f>39.85+0.71</f>
        <v>40.56</v>
      </c>
      <c r="G28" s="45">
        <v>0</v>
      </c>
    </row>
    <row r="29" spans="1:7" ht="15" customHeight="1">
      <c r="A29" s="46" t="s">
        <v>166</v>
      </c>
      <c r="B29" s="47" t="s">
        <v>166</v>
      </c>
      <c r="C29" s="47" t="s">
        <v>166</v>
      </c>
      <c r="D29" s="47" t="s">
        <v>167</v>
      </c>
      <c r="E29" s="45">
        <f>0.89+7.69</f>
        <v>8.58</v>
      </c>
      <c r="F29" s="45">
        <f>0.89+7.69</f>
        <v>8.58</v>
      </c>
      <c r="G29" s="45">
        <v>0</v>
      </c>
    </row>
    <row r="30" spans="1:7" ht="15" customHeight="1">
      <c r="A30" s="46" t="s">
        <v>168</v>
      </c>
      <c r="B30" s="47" t="s">
        <v>168</v>
      </c>
      <c r="C30" s="47" t="s">
        <v>168</v>
      </c>
      <c r="D30" s="47" t="s">
        <v>169</v>
      </c>
      <c r="E30" s="45">
        <v>0</v>
      </c>
      <c r="F30" s="45">
        <v>0</v>
      </c>
      <c r="G30" s="45">
        <v>0</v>
      </c>
    </row>
    <row r="31" spans="1:7" ht="15" customHeight="1">
      <c r="A31" s="46" t="s">
        <v>170</v>
      </c>
      <c r="B31" s="47" t="s">
        <v>170</v>
      </c>
      <c r="C31" s="47" t="s">
        <v>170</v>
      </c>
      <c r="D31" s="47" t="s">
        <v>169</v>
      </c>
      <c r="E31" s="45">
        <v>0</v>
      </c>
      <c r="F31" s="45">
        <v>0</v>
      </c>
      <c r="G31" s="45">
        <v>0</v>
      </c>
    </row>
    <row r="32" spans="1:7" ht="15" customHeight="1">
      <c r="A32" s="46" t="s">
        <v>171</v>
      </c>
      <c r="B32" s="47" t="s">
        <v>171</v>
      </c>
      <c r="C32" s="47" t="s">
        <v>171</v>
      </c>
      <c r="D32" s="47" t="s">
        <v>172</v>
      </c>
      <c r="E32" s="45">
        <v>0</v>
      </c>
      <c r="F32" s="45">
        <v>0</v>
      </c>
      <c r="G32" s="45">
        <v>0</v>
      </c>
    </row>
    <row r="33" spans="1:7" ht="15" customHeight="1">
      <c r="A33" s="51" t="s">
        <v>200</v>
      </c>
      <c r="B33" s="51" t="s">
        <v>200</v>
      </c>
      <c r="C33" s="51" t="s">
        <v>200</v>
      </c>
      <c r="D33" s="51" t="s">
        <v>200</v>
      </c>
      <c r="E33" s="51" t="s">
        <v>200</v>
      </c>
      <c r="F33" s="51" t="s">
        <v>200</v>
      </c>
      <c r="G33" s="51" t="s">
        <v>200</v>
      </c>
    </row>
    <row r="34" spans="1:7" ht="15" customHeight="1">
      <c r="A34" s="52" t="s">
        <v>115</v>
      </c>
      <c r="B34" s="52" t="s">
        <v>115</v>
      </c>
      <c r="C34" s="52" t="s">
        <v>115</v>
      </c>
      <c r="D34" s="52" t="s">
        <v>115</v>
      </c>
      <c r="E34" s="52" t="s">
        <v>115</v>
      </c>
      <c r="F34" s="52" t="s">
        <v>115</v>
      </c>
      <c r="G34" s="52" t="s">
        <v>115</v>
      </c>
    </row>
    <row r="35" spans="1:7" ht="15" customHeight="1">
      <c r="A35" s="52"/>
      <c r="B35" s="52"/>
      <c r="C35" s="52"/>
      <c r="D35" s="52"/>
      <c r="E35" s="52"/>
      <c r="F35" s="52"/>
      <c r="G35" s="52"/>
    </row>
  </sheetData>
  <sheetProtection/>
  <mergeCells count="36">
    <mergeCell ref="A4:D4"/>
    <mergeCell ref="E4: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G33"/>
    <mergeCell ref="A34:G34"/>
    <mergeCell ref="A35:G35"/>
    <mergeCell ref="A8:A9"/>
    <mergeCell ref="B8:B9"/>
    <mergeCell ref="C8:C9"/>
    <mergeCell ref="D5:D7"/>
    <mergeCell ref="E5:E7"/>
    <mergeCell ref="F5:F7"/>
    <mergeCell ref="G5:G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2"/>
  <sheetViews>
    <sheetView workbookViewId="0" topLeftCell="A1">
      <selection activeCell="A3" sqref="A3"/>
    </sheetView>
  </sheetViews>
  <sheetFormatPr defaultColWidth="9.140625" defaultRowHeight="12.75"/>
  <cols>
    <col min="1" max="1" width="8.421875" style="0" customWidth="1"/>
    <col min="2" max="2" width="31.8515625" style="0" customWidth="1"/>
    <col min="3" max="3" width="17.140625" style="0" customWidth="1"/>
    <col min="4" max="4" width="8.421875" style="0" customWidth="1"/>
    <col min="5" max="5" width="31.8515625" style="0" customWidth="1"/>
    <col min="6" max="6" width="17.140625" style="0" customWidth="1"/>
    <col min="7" max="7" width="8.421875" style="0" customWidth="1"/>
    <col min="8" max="8" width="31.8515625" style="0" customWidth="1"/>
    <col min="9" max="9" width="17.140625" style="0" customWidth="1"/>
  </cols>
  <sheetData>
    <row r="1" spans="1:9" ht="32.25" customHeight="1">
      <c r="A1" s="1"/>
      <c r="B1" s="1"/>
      <c r="C1" s="1"/>
      <c r="D1" s="1"/>
      <c r="E1" s="2" t="s">
        <v>201</v>
      </c>
      <c r="F1" s="1"/>
      <c r="G1" s="1"/>
      <c r="H1" s="1"/>
      <c r="I1" s="1"/>
    </row>
    <row r="2" spans="1:9" ht="11.25" customHeight="1">
      <c r="A2" s="1"/>
      <c r="B2" s="1"/>
      <c r="C2" s="1"/>
      <c r="D2" s="1"/>
      <c r="E2" s="1"/>
      <c r="F2" s="1"/>
      <c r="G2" s="1"/>
      <c r="H2" s="1"/>
      <c r="I2" s="3" t="s">
        <v>202</v>
      </c>
    </row>
    <row r="3" spans="1:9" ht="11.25" customHeight="1">
      <c r="A3" s="4" t="s">
        <v>2</v>
      </c>
      <c r="B3" s="5"/>
      <c r="C3" s="5"/>
      <c r="D3" s="5"/>
      <c r="E3" s="5"/>
      <c r="F3" s="5"/>
      <c r="G3" s="5"/>
      <c r="H3" s="5"/>
      <c r="I3" s="6" t="s">
        <v>3</v>
      </c>
    </row>
    <row r="4" spans="1:9" ht="15" customHeight="1">
      <c r="A4" s="24" t="s">
        <v>203</v>
      </c>
      <c r="B4" s="25" t="s">
        <v>203</v>
      </c>
      <c r="C4" s="25" t="s">
        <v>203</v>
      </c>
      <c r="D4" s="25" t="s">
        <v>204</v>
      </c>
      <c r="E4" s="25" t="s">
        <v>204</v>
      </c>
      <c r="F4" s="25" t="s">
        <v>204</v>
      </c>
      <c r="G4" s="25" t="s">
        <v>204</v>
      </c>
      <c r="H4" s="25" t="s">
        <v>204</v>
      </c>
      <c r="I4" s="25" t="s">
        <v>204</v>
      </c>
    </row>
    <row r="5" spans="1:9" ht="30" customHeight="1">
      <c r="A5" s="26" t="s">
        <v>205</v>
      </c>
      <c r="B5" s="25" t="s">
        <v>125</v>
      </c>
      <c r="C5" s="25" t="s">
        <v>5</v>
      </c>
      <c r="D5" s="27" t="s">
        <v>205</v>
      </c>
      <c r="E5" s="25" t="s">
        <v>125</v>
      </c>
      <c r="F5" s="25" t="s">
        <v>5</v>
      </c>
      <c r="G5" s="27" t="s">
        <v>205</v>
      </c>
      <c r="H5" s="25" t="s">
        <v>125</v>
      </c>
      <c r="I5" s="25" t="s">
        <v>5</v>
      </c>
    </row>
    <row r="6" spans="1:9" ht="15" customHeight="1">
      <c r="A6" s="28" t="s">
        <v>206</v>
      </c>
      <c r="B6" s="29" t="s">
        <v>207</v>
      </c>
      <c r="C6" s="30">
        <f>SUM(C7:C19)</f>
        <v>194.98000000000002</v>
      </c>
      <c r="D6" s="29" t="s">
        <v>208</v>
      </c>
      <c r="E6" s="29" t="s">
        <v>209</v>
      </c>
      <c r="F6" s="30">
        <f>SUM(F7:F33)</f>
        <v>2.41</v>
      </c>
      <c r="G6" s="29" t="s">
        <v>210</v>
      </c>
      <c r="H6" s="29" t="s">
        <v>211</v>
      </c>
      <c r="I6" s="30">
        <v>0</v>
      </c>
    </row>
    <row r="7" spans="1:9" ht="15" customHeight="1">
      <c r="A7" s="31" t="s">
        <v>212</v>
      </c>
      <c r="B7" s="32" t="s">
        <v>213</v>
      </c>
      <c r="C7" s="33">
        <v>36.36</v>
      </c>
      <c r="D7" s="32" t="s">
        <v>214</v>
      </c>
      <c r="E7" s="32" t="s">
        <v>215</v>
      </c>
      <c r="F7" s="33">
        <v>0</v>
      </c>
      <c r="G7" s="32" t="s">
        <v>216</v>
      </c>
      <c r="H7" s="32" t="s">
        <v>217</v>
      </c>
      <c r="I7" s="33">
        <v>0</v>
      </c>
    </row>
    <row r="8" spans="1:9" ht="15" customHeight="1">
      <c r="A8" s="31" t="s">
        <v>218</v>
      </c>
      <c r="B8" s="32" t="s">
        <v>219</v>
      </c>
      <c r="C8" s="33">
        <f>0.89+5.74</f>
        <v>6.63</v>
      </c>
      <c r="D8" s="32" t="s">
        <v>220</v>
      </c>
      <c r="E8" s="32" t="s">
        <v>221</v>
      </c>
      <c r="F8" s="33">
        <v>0</v>
      </c>
      <c r="G8" s="32" t="s">
        <v>222</v>
      </c>
      <c r="H8" s="32" t="s">
        <v>223</v>
      </c>
      <c r="I8" s="33">
        <v>0</v>
      </c>
    </row>
    <row r="9" spans="1:9" ht="15" customHeight="1">
      <c r="A9" s="31" t="s">
        <v>224</v>
      </c>
      <c r="B9" s="32" t="s">
        <v>225</v>
      </c>
      <c r="C9" s="33">
        <v>0</v>
      </c>
      <c r="D9" s="32" t="s">
        <v>226</v>
      </c>
      <c r="E9" s="32" t="s">
        <v>227</v>
      </c>
      <c r="F9" s="33">
        <v>0</v>
      </c>
      <c r="G9" s="32" t="s">
        <v>228</v>
      </c>
      <c r="H9" s="32" t="s">
        <v>229</v>
      </c>
      <c r="I9" s="33">
        <v>0</v>
      </c>
    </row>
    <row r="10" spans="1:9" ht="15" customHeight="1">
      <c r="A10" s="31" t="s">
        <v>230</v>
      </c>
      <c r="B10" s="32" t="s">
        <v>231</v>
      </c>
      <c r="C10" s="33">
        <v>0</v>
      </c>
      <c r="D10" s="32" t="s">
        <v>232</v>
      </c>
      <c r="E10" s="32" t="s">
        <v>233</v>
      </c>
      <c r="F10" s="33">
        <v>0</v>
      </c>
      <c r="G10" s="32" t="s">
        <v>234</v>
      </c>
      <c r="H10" s="32" t="s">
        <v>235</v>
      </c>
      <c r="I10" s="33">
        <v>0</v>
      </c>
    </row>
    <row r="11" spans="1:9" ht="15" customHeight="1">
      <c r="A11" s="31" t="s">
        <v>236</v>
      </c>
      <c r="B11" s="32" t="s">
        <v>237</v>
      </c>
      <c r="C11" s="33">
        <v>0</v>
      </c>
      <c r="D11" s="32" t="s">
        <v>238</v>
      </c>
      <c r="E11" s="32" t="s">
        <v>239</v>
      </c>
      <c r="F11" s="33">
        <v>0</v>
      </c>
      <c r="G11" s="32" t="s">
        <v>240</v>
      </c>
      <c r="H11" s="32" t="s">
        <v>241</v>
      </c>
      <c r="I11" s="33">
        <v>0</v>
      </c>
    </row>
    <row r="12" spans="1:9" ht="15" customHeight="1">
      <c r="A12" s="31" t="s">
        <v>242</v>
      </c>
      <c r="B12" s="32" t="s">
        <v>243</v>
      </c>
      <c r="C12" s="33">
        <f>0.95+52.03</f>
        <v>52.980000000000004</v>
      </c>
      <c r="D12" s="32" t="s">
        <v>244</v>
      </c>
      <c r="E12" s="32" t="s">
        <v>245</v>
      </c>
      <c r="F12" s="33">
        <v>0</v>
      </c>
      <c r="G12" s="32" t="s">
        <v>246</v>
      </c>
      <c r="H12" s="32" t="s">
        <v>247</v>
      </c>
      <c r="I12" s="33">
        <v>0</v>
      </c>
    </row>
    <row r="13" spans="1:9" ht="15" customHeight="1">
      <c r="A13" s="31" t="s">
        <v>248</v>
      </c>
      <c r="B13" s="32" t="s">
        <v>249</v>
      </c>
      <c r="C13" s="33">
        <f>0.47+26.01</f>
        <v>26.48</v>
      </c>
      <c r="D13" s="32" t="s">
        <v>250</v>
      </c>
      <c r="E13" s="32" t="s">
        <v>251</v>
      </c>
      <c r="F13" s="33">
        <v>0</v>
      </c>
      <c r="G13" s="32" t="s">
        <v>252</v>
      </c>
      <c r="H13" s="32" t="s">
        <v>253</v>
      </c>
      <c r="I13" s="33">
        <v>0</v>
      </c>
    </row>
    <row r="14" spans="1:9" ht="15" customHeight="1">
      <c r="A14" s="31" t="s">
        <v>254</v>
      </c>
      <c r="B14" s="32" t="s">
        <v>255</v>
      </c>
      <c r="C14" s="33">
        <f>3.73+21.08</f>
        <v>24.81</v>
      </c>
      <c r="D14" s="32" t="s">
        <v>256</v>
      </c>
      <c r="E14" s="32" t="s">
        <v>257</v>
      </c>
      <c r="F14" s="33">
        <v>0</v>
      </c>
      <c r="G14" s="32" t="s">
        <v>258</v>
      </c>
      <c r="H14" s="32" t="s">
        <v>259</v>
      </c>
      <c r="I14" s="33">
        <v>0</v>
      </c>
    </row>
    <row r="15" spans="1:9" ht="15" customHeight="1">
      <c r="A15" s="31" t="s">
        <v>260</v>
      </c>
      <c r="B15" s="32" t="s">
        <v>261</v>
      </c>
      <c r="C15" s="33">
        <v>5.61</v>
      </c>
      <c r="D15" s="32" t="s">
        <v>262</v>
      </c>
      <c r="E15" s="32" t="s">
        <v>263</v>
      </c>
      <c r="F15" s="33">
        <v>0</v>
      </c>
      <c r="G15" s="32" t="s">
        <v>264</v>
      </c>
      <c r="H15" s="32" t="s">
        <v>265</v>
      </c>
      <c r="I15" s="33">
        <v>0</v>
      </c>
    </row>
    <row r="16" spans="1:9" ht="15" customHeight="1">
      <c r="A16" s="31" t="s">
        <v>266</v>
      </c>
      <c r="B16" s="32" t="s">
        <v>267</v>
      </c>
      <c r="C16" s="33">
        <f>0.08+1.47</f>
        <v>1.55</v>
      </c>
      <c r="D16" s="32" t="s">
        <v>268</v>
      </c>
      <c r="E16" s="32" t="s">
        <v>269</v>
      </c>
      <c r="F16" s="33">
        <v>0</v>
      </c>
      <c r="G16" s="32" t="s">
        <v>270</v>
      </c>
      <c r="H16" s="32" t="s">
        <v>271</v>
      </c>
      <c r="I16" s="33">
        <v>0</v>
      </c>
    </row>
    <row r="17" spans="1:9" ht="15" customHeight="1">
      <c r="A17" s="31" t="s">
        <v>272</v>
      </c>
      <c r="B17" s="32" t="s">
        <v>165</v>
      </c>
      <c r="C17" s="33">
        <f>0.71+39.85</f>
        <v>40.56</v>
      </c>
      <c r="D17" s="32" t="s">
        <v>273</v>
      </c>
      <c r="E17" s="32" t="s">
        <v>274</v>
      </c>
      <c r="F17" s="33">
        <v>0</v>
      </c>
      <c r="G17" s="32" t="s">
        <v>275</v>
      </c>
      <c r="H17" s="32" t="s">
        <v>276</v>
      </c>
      <c r="I17" s="33">
        <v>0</v>
      </c>
    </row>
    <row r="18" spans="1:9" ht="15" customHeight="1">
      <c r="A18" s="31" t="s">
        <v>277</v>
      </c>
      <c r="B18" s="32" t="s">
        <v>278</v>
      </c>
      <c r="C18" s="33">
        <v>0</v>
      </c>
      <c r="D18" s="32" t="s">
        <v>279</v>
      </c>
      <c r="E18" s="32" t="s">
        <v>280</v>
      </c>
      <c r="F18" s="33">
        <v>0</v>
      </c>
      <c r="G18" s="32" t="s">
        <v>281</v>
      </c>
      <c r="H18" s="32" t="s">
        <v>282</v>
      </c>
      <c r="I18" s="33">
        <v>0</v>
      </c>
    </row>
    <row r="19" spans="1:9" ht="15" customHeight="1">
      <c r="A19" s="31" t="s">
        <v>283</v>
      </c>
      <c r="B19" s="32" t="s">
        <v>284</v>
      </c>
      <c r="C19" s="33">
        <v>0</v>
      </c>
      <c r="D19" s="32" t="s">
        <v>285</v>
      </c>
      <c r="E19" s="32" t="s">
        <v>286</v>
      </c>
      <c r="F19" s="33">
        <v>0</v>
      </c>
      <c r="G19" s="32" t="s">
        <v>287</v>
      </c>
      <c r="H19" s="32" t="s">
        <v>288</v>
      </c>
      <c r="I19" s="33">
        <v>0</v>
      </c>
    </row>
    <row r="20" spans="1:9" ht="15" customHeight="1">
      <c r="A20" s="28" t="s">
        <v>289</v>
      </c>
      <c r="B20" s="29" t="s">
        <v>290</v>
      </c>
      <c r="C20" s="30">
        <f>SUM(C21:C32)</f>
        <v>95.4</v>
      </c>
      <c r="D20" s="32" t="s">
        <v>291</v>
      </c>
      <c r="E20" s="32" t="s">
        <v>292</v>
      </c>
      <c r="F20" s="33">
        <v>0</v>
      </c>
      <c r="G20" s="32" t="s">
        <v>293</v>
      </c>
      <c r="H20" s="32" t="s">
        <v>294</v>
      </c>
      <c r="I20" s="33">
        <v>0</v>
      </c>
    </row>
    <row r="21" spans="1:9" ht="15" customHeight="1">
      <c r="A21" s="31" t="s">
        <v>295</v>
      </c>
      <c r="B21" s="32" t="s">
        <v>296</v>
      </c>
      <c r="C21" s="33">
        <v>13.12</v>
      </c>
      <c r="D21" s="32" t="s">
        <v>297</v>
      </c>
      <c r="E21" s="32" t="s">
        <v>298</v>
      </c>
      <c r="F21" s="33">
        <v>0</v>
      </c>
      <c r="G21" s="32" t="s">
        <v>299</v>
      </c>
      <c r="H21" s="32" t="s">
        <v>300</v>
      </c>
      <c r="I21" s="33">
        <v>0</v>
      </c>
    </row>
    <row r="22" spans="1:9" ht="15" customHeight="1">
      <c r="A22" s="31" t="s">
        <v>301</v>
      </c>
      <c r="B22" s="32" t="s">
        <v>302</v>
      </c>
      <c r="C22" s="33">
        <f>26.21+31.91</f>
        <v>58.120000000000005</v>
      </c>
      <c r="D22" s="32" t="s">
        <v>303</v>
      </c>
      <c r="E22" s="32" t="s">
        <v>304</v>
      </c>
      <c r="F22" s="33">
        <v>0</v>
      </c>
      <c r="G22" s="32" t="s">
        <v>305</v>
      </c>
      <c r="H22" s="32" t="s">
        <v>306</v>
      </c>
      <c r="I22" s="33">
        <v>0</v>
      </c>
    </row>
    <row r="23" spans="1:9" ht="15" customHeight="1">
      <c r="A23" s="31" t="s">
        <v>307</v>
      </c>
      <c r="B23" s="32" t="s">
        <v>308</v>
      </c>
      <c r="C23" s="33">
        <v>0</v>
      </c>
      <c r="D23" s="32" t="s">
        <v>309</v>
      </c>
      <c r="E23" s="32" t="s">
        <v>310</v>
      </c>
      <c r="F23" s="33">
        <v>0</v>
      </c>
      <c r="G23" s="29" t="s">
        <v>311</v>
      </c>
      <c r="H23" s="29" t="s">
        <v>312</v>
      </c>
      <c r="I23" s="30">
        <v>0</v>
      </c>
    </row>
    <row r="24" spans="1:9" ht="15" customHeight="1">
      <c r="A24" s="31" t="s">
        <v>313</v>
      </c>
      <c r="B24" s="32" t="s">
        <v>314</v>
      </c>
      <c r="C24" s="33">
        <v>17.16</v>
      </c>
      <c r="D24" s="32" t="s">
        <v>315</v>
      </c>
      <c r="E24" s="32" t="s">
        <v>316</v>
      </c>
      <c r="F24" s="33">
        <v>0</v>
      </c>
      <c r="G24" s="32" t="s">
        <v>317</v>
      </c>
      <c r="H24" s="32" t="s">
        <v>318</v>
      </c>
      <c r="I24" s="33">
        <v>0</v>
      </c>
    </row>
    <row r="25" spans="1:9" ht="15" customHeight="1">
      <c r="A25" s="31" t="s">
        <v>319</v>
      </c>
      <c r="B25" s="32" t="s">
        <v>320</v>
      </c>
      <c r="C25" s="33">
        <v>6.47</v>
      </c>
      <c r="D25" s="32" t="s">
        <v>321</v>
      </c>
      <c r="E25" s="32" t="s">
        <v>322</v>
      </c>
      <c r="F25" s="33">
        <v>0</v>
      </c>
      <c r="G25" s="32" t="s">
        <v>323</v>
      </c>
      <c r="H25" s="32" t="s">
        <v>324</v>
      </c>
      <c r="I25" s="33">
        <v>0</v>
      </c>
    </row>
    <row r="26" spans="1:9" ht="15" customHeight="1">
      <c r="A26" s="31" t="s">
        <v>325</v>
      </c>
      <c r="B26" s="32" t="s">
        <v>326</v>
      </c>
      <c r="C26" s="33">
        <v>0</v>
      </c>
      <c r="D26" s="32" t="s">
        <v>327</v>
      </c>
      <c r="E26" s="32" t="s">
        <v>328</v>
      </c>
      <c r="F26" s="33">
        <v>0</v>
      </c>
      <c r="G26" s="32" t="s">
        <v>329</v>
      </c>
      <c r="H26" s="32" t="s">
        <v>330</v>
      </c>
      <c r="I26" s="33">
        <v>0</v>
      </c>
    </row>
    <row r="27" spans="1:9" ht="15" customHeight="1">
      <c r="A27" s="31" t="s">
        <v>331</v>
      </c>
      <c r="B27" s="32" t="s">
        <v>332</v>
      </c>
      <c r="C27" s="33">
        <f>0.24+0.29</f>
        <v>0.53</v>
      </c>
      <c r="D27" s="32" t="s">
        <v>333</v>
      </c>
      <c r="E27" s="32" t="s">
        <v>334</v>
      </c>
      <c r="F27" s="33">
        <v>0</v>
      </c>
      <c r="G27" s="32" t="s">
        <v>335</v>
      </c>
      <c r="H27" s="32" t="s">
        <v>336</v>
      </c>
      <c r="I27" s="33">
        <v>0</v>
      </c>
    </row>
    <row r="28" spans="1:9" ht="15" customHeight="1">
      <c r="A28" s="31" t="s">
        <v>337</v>
      </c>
      <c r="B28" s="32" t="s">
        <v>338</v>
      </c>
      <c r="C28" s="33">
        <v>0</v>
      </c>
      <c r="D28" s="32" t="s">
        <v>339</v>
      </c>
      <c r="E28" s="32" t="s">
        <v>340</v>
      </c>
      <c r="F28" s="33">
        <v>0</v>
      </c>
      <c r="G28" s="32" t="s">
        <v>341</v>
      </c>
      <c r="H28" s="32" t="s">
        <v>342</v>
      </c>
      <c r="I28" s="33">
        <v>0</v>
      </c>
    </row>
    <row r="29" spans="1:9" ht="15" customHeight="1">
      <c r="A29" s="31" t="s">
        <v>343</v>
      </c>
      <c r="B29" s="32" t="s">
        <v>344</v>
      </c>
      <c r="C29" s="33">
        <v>0</v>
      </c>
      <c r="D29" s="32" t="s">
        <v>345</v>
      </c>
      <c r="E29" s="32" t="s">
        <v>346</v>
      </c>
      <c r="F29" s="33">
        <v>0</v>
      </c>
      <c r="G29" s="29" t="s">
        <v>347</v>
      </c>
      <c r="H29" s="29" t="s">
        <v>169</v>
      </c>
      <c r="I29" s="30">
        <v>0</v>
      </c>
    </row>
    <row r="30" spans="1:9" ht="15" customHeight="1">
      <c r="A30" s="31" t="s">
        <v>348</v>
      </c>
      <c r="B30" s="32" t="s">
        <v>349</v>
      </c>
      <c r="C30" s="33">
        <v>0</v>
      </c>
      <c r="D30" s="32" t="s">
        <v>350</v>
      </c>
      <c r="E30" s="32" t="s">
        <v>351</v>
      </c>
      <c r="F30" s="33">
        <v>0</v>
      </c>
      <c r="G30" s="32" t="s">
        <v>352</v>
      </c>
      <c r="H30" s="32" t="s">
        <v>353</v>
      </c>
      <c r="I30" s="33">
        <v>0</v>
      </c>
    </row>
    <row r="31" spans="1:9" ht="15" customHeight="1">
      <c r="A31" s="31" t="s">
        <v>354</v>
      </c>
      <c r="B31" s="32" t="s">
        <v>355</v>
      </c>
      <c r="C31" s="33">
        <v>0</v>
      </c>
      <c r="D31" s="32" t="s">
        <v>356</v>
      </c>
      <c r="E31" s="32" t="s">
        <v>357</v>
      </c>
      <c r="F31" s="33">
        <v>0</v>
      </c>
      <c r="G31" s="32" t="s">
        <v>358</v>
      </c>
      <c r="H31" s="32" t="s">
        <v>359</v>
      </c>
      <c r="I31" s="33">
        <v>0</v>
      </c>
    </row>
    <row r="32" spans="1:9" ht="15" customHeight="1">
      <c r="A32" s="31" t="s">
        <v>360</v>
      </c>
      <c r="B32" s="32" t="s">
        <v>361</v>
      </c>
      <c r="C32" s="33">
        <v>0</v>
      </c>
      <c r="D32" s="32" t="s">
        <v>362</v>
      </c>
      <c r="E32" s="32" t="s">
        <v>363</v>
      </c>
      <c r="F32" s="33">
        <v>0</v>
      </c>
      <c r="G32" s="32" t="s">
        <v>364</v>
      </c>
      <c r="H32" s="32" t="s">
        <v>365</v>
      </c>
      <c r="I32" s="33">
        <v>0</v>
      </c>
    </row>
    <row r="33" spans="1:9" ht="15" customHeight="1">
      <c r="A33" s="31"/>
      <c r="B33" s="32"/>
      <c r="C33" s="32"/>
      <c r="D33" s="32" t="s">
        <v>366</v>
      </c>
      <c r="E33" s="32" t="s">
        <v>367</v>
      </c>
      <c r="F33" s="33">
        <f>0.94+1.47</f>
        <v>2.41</v>
      </c>
      <c r="G33" s="32" t="s">
        <v>368</v>
      </c>
      <c r="H33" s="32" t="s">
        <v>172</v>
      </c>
      <c r="I33" s="33">
        <v>0</v>
      </c>
    </row>
    <row r="34" spans="1:9" ht="15" customHeight="1">
      <c r="A34" s="31"/>
      <c r="B34" s="32"/>
      <c r="C34" s="32"/>
      <c r="D34" s="29" t="s">
        <v>369</v>
      </c>
      <c r="E34" s="29" t="s">
        <v>370</v>
      </c>
      <c r="F34" s="30">
        <v>0</v>
      </c>
      <c r="G34" s="32"/>
      <c r="H34" s="32"/>
      <c r="I34" s="32"/>
    </row>
    <row r="35" spans="1:9" ht="15" customHeight="1">
      <c r="A35" s="31"/>
      <c r="B35" s="32"/>
      <c r="C35" s="32"/>
      <c r="D35" s="32" t="s">
        <v>371</v>
      </c>
      <c r="E35" s="32" t="s">
        <v>372</v>
      </c>
      <c r="F35" s="33">
        <v>0</v>
      </c>
      <c r="G35" s="32"/>
      <c r="H35" s="32"/>
      <c r="I35" s="32"/>
    </row>
    <row r="36" spans="1:9" ht="15" customHeight="1">
      <c r="A36" s="31"/>
      <c r="B36" s="32"/>
      <c r="C36" s="32"/>
      <c r="D36" s="32" t="s">
        <v>373</v>
      </c>
      <c r="E36" s="32" t="s">
        <v>374</v>
      </c>
      <c r="F36" s="33">
        <v>0</v>
      </c>
      <c r="G36" s="32"/>
      <c r="H36" s="32"/>
      <c r="I36" s="32"/>
    </row>
    <row r="37" spans="1:9" ht="15" customHeight="1">
      <c r="A37" s="31"/>
      <c r="B37" s="32"/>
      <c r="C37" s="32"/>
      <c r="D37" s="32" t="s">
        <v>375</v>
      </c>
      <c r="E37" s="32" t="s">
        <v>376</v>
      </c>
      <c r="F37" s="33">
        <v>0</v>
      </c>
      <c r="G37" s="32"/>
      <c r="H37" s="32"/>
      <c r="I37" s="32"/>
    </row>
    <row r="38" spans="1:9" ht="15" customHeight="1">
      <c r="A38" s="31"/>
      <c r="B38" s="32"/>
      <c r="C38" s="32"/>
      <c r="D38" s="32" t="s">
        <v>377</v>
      </c>
      <c r="E38" s="32" t="s">
        <v>378</v>
      </c>
      <c r="F38" s="33">
        <v>0</v>
      </c>
      <c r="G38" s="32"/>
      <c r="H38" s="32"/>
      <c r="I38" s="32"/>
    </row>
    <row r="39" spans="1:9" ht="30" customHeight="1">
      <c r="A39" s="24" t="s">
        <v>379</v>
      </c>
      <c r="B39" s="25" t="s">
        <v>379</v>
      </c>
      <c r="C39" s="30">
        <f>C6+C20</f>
        <v>290.38</v>
      </c>
      <c r="D39" s="25" t="s">
        <v>380</v>
      </c>
      <c r="E39" s="25" t="s">
        <v>380</v>
      </c>
      <c r="F39" s="25" t="s">
        <v>380</v>
      </c>
      <c r="G39" s="25" t="s">
        <v>380</v>
      </c>
      <c r="H39" s="25" t="s">
        <v>380</v>
      </c>
      <c r="I39" s="30">
        <v>2.41</v>
      </c>
    </row>
    <row r="40" spans="1:9" ht="15" customHeight="1">
      <c r="A40" s="15" t="s">
        <v>381</v>
      </c>
      <c r="B40" s="15" t="s">
        <v>381</v>
      </c>
      <c r="C40" s="15" t="s">
        <v>381</v>
      </c>
      <c r="D40" s="15" t="s">
        <v>381</v>
      </c>
      <c r="E40" s="15" t="s">
        <v>381</v>
      </c>
      <c r="F40" s="15" t="s">
        <v>381</v>
      </c>
      <c r="G40" s="15" t="s">
        <v>381</v>
      </c>
      <c r="H40" s="15" t="s">
        <v>381</v>
      </c>
      <c r="I40" s="15" t="s">
        <v>381</v>
      </c>
    </row>
    <row r="41" spans="1:9" ht="15" customHeight="1">
      <c r="A41" s="15" t="s">
        <v>115</v>
      </c>
      <c r="B41" s="15" t="s">
        <v>115</v>
      </c>
      <c r="C41" s="15" t="s">
        <v>115</v>
      </c>
      <c r="D41" s="15" t="s">
        <v>115</v>
      </c>
      <c r="E41" s="15" t="s">
        <v>115</v>
      </c>
      <c r="F41" s="15" t="s">
        <v>115</v>
      </c>
      <c r="G41" s="15" t="s">
        <v>115</v>
      </c>
      <c r="H41" s="15" t="s">
        <v>115</v>
      </c>
      <c r="I41" s="15" t="s">
        <v>115</v>
      </c>
    </row>
    <row r="42" spans="1:9" ht="15" customHeight="1">
      <c r="A42" s="15"/>
      <c r="B42" s="15"/>
      <c r="C42" s="15"/>
      <c r="D42" s="15"/>
      <c r="E42" s="15"/>
      <c r="F42" s="15"/>
      <c r="G42" s="15"/>
      <c r="H42" s="15"/>
      <c r="I42" s="15"/>
    </row>
  </sheetData>
  <sheetProtection/>
  <mergeCells count="7">
    <mergeCell ref="A4:C4"/>
    <mergeCell ref="D4:I4"/>
    <mergeCell ref="A39:B39"/>
    <mergeCell ref="D39:H39"/>
    <mergeCell ref="A40:I40"/>
    <mergeCell ref="A41:I41"/>
    <mergeCell ref="A42:I42"/>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13"/>
  <sheetViews>
    <sheetView workbookViewId="0" topLeftCell="A1">
      <selection activeCell="E16" sqref="E16"/>
    </sheetView>
  </sheetViews>
  <sheetFormatPr defaultColWidth="9.140625" defaultRowHeight="12.75"/>
  <cols>
    <col min="1" max="3" width="3.421875" style="0" customWidth="1"/>
    <col min="4" max="4" width="33.00390625" style="0" customWidth="1"/>
    <col min="5" max="10" width="17.140625" style="0" customWidth="1"/>
  </cols>
  <sheetData>
    <row r="1" spans="1:10" ht="32.25" customHeight="1">
      <c r="A1" s="1"/>
      <c r="B1" s="1"/>
      <c r="C1" s="1"/>
      <c r="D1" s="1"/>
      <c r="E1" s="2" t="s">
        <v>382</v>
      </c>
      <c r="F1" s="1"/>
      <c r="G1" s="1"/>
      <c r="H1" s="1"/>
      <c r="I1" s="1"/>
      <c r="J1" s="1"/>
    </row>
    <row r="2" spans="1:10" ht="11.25" customHeight="1">
      <c r="A2" s="1"/>
      <c r="B2" s="1"/>
      <c r="C2" s="1"/>
      <c r="D2" s="1"/>
      <c r="E2" s="1"/>
      <c r="F2" s="1"/>
      <c r="G2" s="1"/>
      <c r="H2" s="1"/>
      <c r="I2" s="1"/>
      <c r="J2" s="3" t="s">
        <v>383</v>
      </c>
    </row>
    <row r="3" spans="1:10" ht="11.25" customHeight="1">
      <c r="A3" s="4" t="s">
        <v>2</v>
      </c>
      <c r="B3" s="5"/>
      <c r="C3" s="5"/>
      <c r="D3" s="5"/>
      <c r="E3" s="5"/>
      <c r="F3" s="5"/>
      <c r="G3" s="5"/>
      <c r="H3" s="5"/>
      <c r="I3" s="5"/>
      <c r="J3" s="6" t="s">
        <v>3</v>
      </c>
    </row>
    <row r="4" spans="1:10" ht="15" customHeight="1">
      <c r="A4" s="7" t="s">
        <v>6</v>
      </c>
      <c r="B4" s="8" t="s">
        <v>6</v>
      </c>
      <c r="C4" s="8" t="s">
        <v>6</v>
      </c>
      <c r="D4" s="8" t="s">
        <v>6</v>
      </c>
      <c r="E4" s="8" t="s">
        <v>384</v>
      </c>
      <c r="F4" s="8" t="s">
        <v>385</v>
      </c>
      <c r="G4" s="8" t="s">
        <v>199</v>
      </c>
      <c r="H4" s="8" t="s">
        <v>199</v>
      </c>
      <c r="I4" s="8" t="s">
        <v>199</v>
      </c>
      <c r="J4" s="8" t="s">
        <v>386</v>
      </c>
    </row>
    <row r="5" spans="1:10" ht="15" customHeight="1">
      <c r="A5" s="16" t="s">
        <v>124</v>
      </c>
      <c r="B5" s="17" t="s">
        <v>124</v>
      </c>
      <c r="C5" s="17" t="s">
        <v>124</v>
      </c>
      <c r="D5" s="8" t="s">
        <v>125</v>
      </c>
      <c r="E5" s="8" t="s">
        <v>384</v>
      </c>
      <c r="F5" s="8" t="s">
        <v>385</v>
      </c>
      <c r="G5" s="8" t="s">
        <v>129</v>
      </c>
      <c r="H5" s="8" t="s">
        <v>176</v>
      </c>
      <c r="I5" s="8" t="s">
        <v>177</v>
      </c>
      <c r="J5" s="8" t="s">
        <v>386</v>
      </c>
    </row>
    <row r="6" spans="1:10" ht="15" customHeight="1">
      <c r="A6" s="16" t="s">
        <v>124</v>
      </c>
      <c r="B6" s="17" t="s">
        <v>124</v>
      </c>
      <c r="C6" s="17" t="s">
        <v>124</v>
      </c>
      <c r="D6" s="8" t="s">
        <v>125</v>
      </c>
      <c r="E6" s="8" t="s">
        <v>384</v>
      </c>
      <c r="F6" s="8" t="s">
        <v>385</v>
      </c>
      <c r="G6" s="8" t="s">
        <v>129</v>
      </c>
      <c r="H6" s="8" t="s">
        <v>176</v>
      </c>
      <c r="I6" s="8" t="s">
        <v>177</v>
      </c>
      <c r="J6" s="8" t="s">
        <v>386</v>
      </c>
    </row>
    <row r="7" spans="1:10" ht="15" customHeight="1">
      <c r="A7" s="16" t="s">
        <v>124</v>
      </c>
      <c r="B7" s="17" t="s">
        <v>124</v>
      </c>
      <c r="C7" s="17" t="s">
        <v>124</v>
      </c>
      <c r="D7" s="8" t="s">
        <v>125</v>
      </c>
      <c r="E7" s="8" t="s">
        <v>384</v>
      </c>
      <c r="F7" s="8" t="s">
        <v>385</v>
      </c>
      <c r="G7" s="8" t="s">
        <v>129</v>
      </c>
      <c r="H7" s="8" t="s">
        <v>176</v>
      </c>
      <c r="I7" s="8" t="s">
        <v>177</v>
      </c>
      <c r="J7" s="8" t="s">
        <v>386</v>
      </c>
    </row>
    <row r="8" spans="1:10" ht="15" customHeight="1">
      <c r="A8" s="7" t="s">
        <v>126</v>
      </c>
      <c r="B8" s="8" t="s">
        <v>127</v>
      </c>
      <c r="C8" s="8" t="s">
        <v>128</v>
      </c>
      <c r="D8" s="8" t="s">
        <v>10</v>
      </c>
      <c r="E8" s="8" t="s">
        <v>11</v>
      </c>
      <c r="F8" s="8" t="s">
        <v>12</v>
      </c>
      <c r="G8" s="8" t="s">
        <v>20</v>
      </c>
      <c r="H8" s="8" t="s">
        <v>24</v>
      </c>
      <c r="I8" s="8" t="s">
        <v>28</v>
      </c>
      <c r="J8" s="8" t="s">
        <v>32</v>
      </c>
    </row>
    <row r="9" spans="1:10" ht="15" customHeight="1">
      <c r="A9" s="7" t="s">
        <v>126</v>
      </c>
      <c r="B9" s="8" t="s">
        <v>127</v>
      </c>
      <c r="C9" s="8" t="s">
        <v>128</v>
      </c>
      <c r="D9" s="8" t="s">
        <v>129</v>
      </c>
      <c r="E9" s="11"/>
      <c r="F9" s="11"/>
      <c r="G9" s="11"/>
      <c r="H9" s="11"/>
      <c r="I9" s="11"/>
      <c r="J9" s="11"/>
    </row>
    <row r="10" spans="1:10" ht="15" customHeight="1">
      <c r="A10" s="9"/>
      <c r="B10" s="10"/>
      <c r="C10" s="10"/>
      <c r="D10" s="10"/>
      <c r="E10" s="11"/>
      <c r="F10" s="11"/>
      <c r="G10" s="11"/>
      <c r="H10" s="11"/>
      <c r="I10" s="11"/>
      <c r="J10" s="11"/>
    </row>
    <row r="11" spans="1:10" ht="15" customHeight="1">
      <c r="A11" s="15" t="s">
        <v>387</v>
      </c>
      <c r="B11" s="15"/>
      <c r="C11" s="15" t="s">
        <v>388</v>
      </c>
      <c r="D11" s="15" t="s">
        <v>388</v>
      </c>
      <c r="E11" s="15" t="s">
        <v>388</v>
      </c>
      <c r="F11" s="15" t="s">
        <v>388</v>
      </c>
      <c r="G11" s="15" t="s">
        <v>388</v>
      </c>
      <c r="H11" s="15" t="s">
        <v>388</v>
      </c>
      <c r="I11" s="15" t="s">
        <v>388</v>
      </c>
      <c r="J11" s="15" t="s">
        <v>388</v>
      </c>
    </row>
    <row r="12" spans="1:10" ht="15" customHeight="1">
      <c r="A12" s="22"/>
      <c r="B12" s="22"/>
      <c r="C12" s="22"/>
      <c r="D12" s="22"/>
      <c r="E12" s="22"/>
      <c r="F12" s="22"/>
      <c r="G12" s="22"/>
      <c r="H12" s="22"/>
      <c r="I12" s="22"/>
      <c r="J12" s="22"/>
    </row>
    <row r="13" spans="1:10" ht="15" customHeight="1">
      <c r="A13" s="22"/>
      <c r="B13" s="22"/>
      <c r="C13" s="22"/>
      <c r="D13" s="22"/>
      <c r="E13" s="22"/>
      <c r="F13" s="22"/>
      <c r="G13" s="22"/>
      <c r="H13" s="22"/>
      <c r="I13" s="22"/>
      <c r="J13" s="22"/>
    </row>
  </sheetData>
  <sheetProtection/>
  <mergeCells count="17">
    <mergeCell ref="A4:D4"/>
    <mergeCell ref="G4:I4"/>
    <mergeCell ref="A10:C10"/>
    <mergeCell ref="A11:J11"/>
    <mergeCell ref="A12:J12"/>
    <mergeCell ref="A13:J13"/>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3"/>
  <sheetViews>
    <sheetView tabSelected="1" workbookViewId="0" topLeftCell="A1">
      <selection activeCell="E21" sqref="E21"/>
    </sheetView>
  </sheetViews>
  <sheetFormatPr defaultColWidth="9.140625" defaultRowHeight="12.75"/>
  <cols>
    <col min="1" max="3" width="3.140625" style="0" customWidth="1"/>
    <col min="4" max="4" width="37.28125" style="0" customWidth="1"/>
    <col min="5" max="10" width="16.00390625" style="0" customWidth="1"/>
  </cols>
  <sheetData>
    <row r="1" spans="1:10" ht="32.25" customHeight="1">
      <c r="A1" s="1"/>
      <c r="B1" s="1"/>
      <c r="C1" s="1"/>
      <c r="D1" s="1"/>
      <c r="E1" s="2" t="s">
        <v>389</v>
      </c>
      <c r="F1" s="1"/>
      <c r="G1" s="1"/>
      <c r="H1" s="1"/>
      <c r="I1" s="1"/>
      <c r="J1" s="1"/>
    </row>
    <row r="2" spans="1:10" ht="11.25" customHeight="1">
      <c r="A2" s="1"/>
      <c r="B2" s="1"/>
      <c r="C2" s="1"/>
      <c r="D2" s="1"/>
      <c r="E2" s="1"/>
      <c r="F2" s="1"/>
      <c r="G2" s="1"/>
      <c r="H2" s="1"/>
      <c r="I2" s="1"/>
      <c r="J2" s="3" t="s">
        <v>390</v>
      </c>
    </row>
    <row r="3" spans="1:10" ht="11.25" customHeight="1">
      <c r="A3" s="4" t="s">
        <v>2</v>
      </c>
      <c r="B3" s="5"/>
      <c r="C3" s="5"/>
      <c r="D3" s="5"/>
      <c r="E3" s="5"/>
      <c r="F3" s="5"/>
      <c r="G3" s="5"/>
      <c r="H3" s="5"/>
      <c r="I3" s="5"/>
      <c r="J3" s="6" t="s">
        <v>3</v>
      </c>
    </row>
    <row r="4" spans="1:10" ht="15" customHeight="1">
      <c r="A4" s="16" t="s">
        <v>391</v>
      </c>
      <c r="B4" s="17" t="s">
        <v>391</v>
      </c>
      <c r="C4" s="17" t="s">
        <v>391</v>
      </c>
      <c r="D4" s="17" t="s">
        <v>125</v>
      </c>
      <c r="E4" s="17" t="s">
        <v>384</v>
      </c>
      <c r="F4" s="17" t="s">
        <v>385</v>
      </c>
      <c r="G4" s="17" t="s">
        <v>199</v>
      </c>
      <c r="H4" s="17" t="s">
        <v>386</v>
      </c>
      <c r="I4" s="17" t="s">
        <v>386</v>
      </c>
      <c r="J4" s="17" t="s">
        <v>386</v>
      </c>
    </row>
    <row r="5" spans="1:10" ht="15" customHeight="1">
      <c r="A5" s="16" t="s">
        <v>391</v>
      </c>
      <c r="B5" s="17" t="s">
        <v>391</v>
      </c>
      <c r="C5" s="17" t="s">
        <v>391</v>
      </c>
      <c r="D5" s="17" t="s">
        <v>125</v>
      </c>
      <c r="E5" s="17" t="s">
        <v>384</v>
      </c>
      <c r="F5" s="17" t="s">
        <v>385</v>
      </c>
      <c r="G5" s="17" t="s">
        <v>199</v>
      </c>
      <c r="H5" s="17" t="s">
        <v>129</v>
      </c>
      <c r="I5" s="17" t="s">
        <v>392</v>
      </c>
      <c r="J5" s="17" t="s">
        <v>393</v>
      </c>
    </row>
    <row r="6" spans="1:10" ht="15" customHeight="1">
      <c r="A6" s="16" t="s">
        <v>391</v>
      </c>
      <c r="B6" s="17" t="s">
        <v>391</v>
      </c>
      <c r="C6" s="17" t="s">
        <v>391</v>
      </c>
      <c r="D6" s="17" t="s">
        <v>125</v>
      </c>
      <c r="E6" s="17" t="s">
        <v>384</v>
      </c>
      <c r="F6" s="17" t="s">
        <v>385</v>
      </c>
      <c r="G6" s="17" t="s">
        <v>199</v>
      </c>
      <c r="H6" s="17" t="s">
        <v>129</v>
      </c>
      <c r="I6" s="17" t="s">
        <v>392</v>
      </c>
      <c r="J6" s="17" t="s">
        <v>393</v>
      </c>
    </row>
    <row r="7" spans="1:10" ht="30" customHeight="1">
      <c r="A7" s="16" t="s">
        <v>391</v>
      </c>
      <c r="B7" s="17" t="s">
        <v>391</v>
      </c>
      <c r="C7" s="17" t="s">
        <v>391</v>
      </c>
      <c r="D7" s="17" t="s">
        <v>125</v>
      </c>
      <c r="E7" s="17" t="s">
        <v>384</v>
      </c>
      <c r="F7" s="17" t="s">
        <v>385</v>
      </c>
      <c r="G7" s="17" t="s">
        <v>199</v>
      </c>
      <c r="H7" s="17" t="s">
        <v>129</v>
      </c>
      <c r="I7" s="17" t="s">
        <v>392</v>
      </c>
      <c r="J7" s="17" t="s">
        <v>393</v>
      </c>
    </row>
    <row r="8" spans="1:10" ht="15" customHeight="1">
      <c r="A8" s="16" t="s">
        <v>126</v>
      </c>
      <c r="B8" s="17" t="s">
        <v>127</v>
      </c>
      <c r="C8" s="17" t="s">
        <v>128</v>
      </c>
      <c r="D8" s="18" t="s">
        <v>10</v>
      </c>
      <c r="E8" s="19" t="s">
        <v>11</v>
      </c>
      <c r="F8" s="19" t="s">
        <v>12</v>
      </c>
      <c r="G8" s="19" t="s">
        <v>20</v>
      </c>
      <c r="H8" s="19" t="s">
        <v>24</v>
      </c>
      <c r="I8" s="19" t="s">
        <v>28</v>
      </c>
      <c r="J8" s="19" t="s">
        <v>32</v>
      </c>
    </row>
    <row r="9" spans="1:10" ht="15" customHeight="1">
      <c r="A9" s="16" t="s">
        <v>126</v>
      </c>
      <c r="B9" s="17" t="s">
        <v>127</v>
      </c>
      <c r="C9" s="17" t="s">
        <v>128</v>
      </c>
      <c r="D9" s="18" t="s">
        <v>129</v>
      </c>
      <c r="E9" s="20"/>
      <c r="F9" s="20"/>
      <c r="G9" s="20"/>
      <c r="H9" s="20"/>
      <c r="I9" s="20"/>
      <c r="J9" s="20"/>
    </row>
    <row r="10" spans="1:10" ht="15" customHeight="1">
      <c r="A10" s="21"/>
      <c r="B10" s="13"/>
      <c r="C10" s="13"/>
      <c r="D10" s="13"/>
      <c r="E10" s="20"/>
      <c r="F10" s="20"/>
      <c r="G10" s="20"/>
      <c r="H10" s="20"/>
      <c r="I10" s="20"/>
      <c r="J10" s="20"/>
    </row>
    <row r="11" spans="1:10" ht="15" customHeight="1">
      <c r="A11" s="15" t="s">
        <v>394</v>
      </c>
      <c r="B11" s="15" t="s">
        <v>388</v>
      </c>
      <c r="C11" s="15" t="s">
        <v>388</v>
      </c>
      <c r="D11" s="15" t="s">
        <v>388</v>
      </c>
      <c r="E11" s="15" t="s">
        <v>388</v>
      </c>
      <c r="F11" s="15" t="s">
        <v>388</v>
      </c>
      <c r="G11" s="15" t="s">
        <v>388</v>
      </c>
      <c r="H11" s="15" t="s">
        <v>388</v>
      </c>
      <c r="I11" s="15" t="s">
        <v>388</v>
      </c>
      <c r="J11" s="15" t="s">
        <v>388</v>
      </c>
    </row>
    <row r="12" spans="1:10" ht="15" customHeight="1">
      <c r="A12" s="22"/>
      <c r="B12" s="22"/>
      <c r="C12" s="22"/>
      <c r="D12" s="22"/>
      <c r="E12" s="22"/>
      <c r="F12" s="22"/>
      <c r="G12" s="22"/>
      <c r="H12" s="22"/>
      <c r="I12" s="22"/>
      <c r="J12" s="22"/>
    </row>
    <row r="13" spans="1:10" ht="15" customHeight="1">
      <c r="A13" s="23"/>
      <c r="B13" s="23"/>
      <c r="C13" s="23"/>
      <c r="D13" s="23"/>
      <c r="E13" s="23"/>
      <c r="F13" s="23"/>
      <c r="G13" s="23"/>
      <c r="H13" s="23"/>
      <c r="I13" s="23"/>
      <c r="J13" s="23"/>
    </row>
  </sheetData>
  <sheetProtection/>
  <mergeCells count="16">
    <mergeCell ref="H4:J4"/>
    <mergeCell ref="A10:C10"/>
    <mergeCell ref="A11:J11"/>
    <mergeCell ref="A12:J12"/>
    <mergeCell ref="A13:J13"/>
    <mergeCell ref="A8:A9"/>
    <mergeCell ref="B8:B9"/>
    <mergeCell ref="C8:C9"/>
    <mergeCell ref="D4:D7"/>
    <mergeCell ref="E4:E7"/>
    <mergeCell ref="F4:F7"/>
    <mergeCell ref="G4:G7"/>
    <mergeCell ref="H5:H7"/>
    <mergeCell ref="I5:I7"/>
    <mergeCell ref="J5:J7"/>
    <mergeCell ref="A4:C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F29"/>
  <sheetViews>
    <sheetView workbookViewId="0" topLeftCell="A1">
      <selection activeCell="O19" sqref="O19"/>
    </sheetView>
  </sheetViews>
  <sheetFormatPr defaultColWidth="9.140625" defaultRowHeight="12.75"/>
  <cols>
    <col min="1" max="1" width="45.421875" style="0" customWidth="1"/>
    <col min="2" max="2" width="4.57421875" style="0" customWidth="1"/>
    <col min="3" max="3" width="17.140625" style="0" customWidth="1"/>
    <col min="4" max="4" width="45.421875" style="0" customWidth="1"/>
    <col min="5" max="5" width="4.57421875" style="0" customWidth="1"/>
    <col min="6" max="6" width="17.140625" style="0" customWidth="1"/>
  </cols>
  <sheetData>
    <row r="1" spans="1:6" ht="32.25" customHeight="1">
      <c r="A1" s="1"/>
      <c r="B1" s="1"/>
      <c r="C1" s="2" t="s">
        <v>395</v>
      </c>
      <c r="D1" s="1"/>
      <c r="E1" s="1"/>
      <c r="F1" s="1"/>
    </row>
    <row r="2" spans="1:6" ht="11.25" customHeight="1">
      <c r="A2" s="1"/>
      <c r="B2" s="1"/>
      <c r="C2" s="1"/>
      <c r="D2" s="1"/>
      <c r="E2" s="1"/>
      <c r="F2" s="3" t="s">
        <v>396</v>
      </c>
    </row>
    <row r="3" spans="1:6" ht="11.25" customHeight="1">
      <c r="A3" s="4" t="s">
        <v>2</v>
      </c>
      <c r="B3" s="5"/>
      <c r="C3" s="5"/>
      <c r="D3" s="5"/>
      <c r="E3" s="5"/>
      <c r="F3" s="6" t="s">
        <v>3</v>
      </c>
    </row>
    <row r="4" spans="1:6" ht="15" customHeight="1">
      <c r="A4" s="7" t="s">
        <v>397</v>
      </c>
      <c r="B4" s="8" t="s">
        <v>7</v>
      </c>
      <c r="C4" s="8" t="s">
        <v>398</v>
      </c>
      <c r="D4" s="8" t="s">
        <v>397</v>
      </c>
      <c r="E4" s="8" t="s">
        <v>7</v>
      </c>
      <c r="F4" s="8" t="s">
        <v>398</v>
      </c>
    </row>
    <row r="5" spans="1:6" ht="15" customHeight="1">
      <c r="A5" s="7" t="s">
        <v>399</v>
      </c>
      <c r="B5" s="8"/>
      <c r="C5" s="8" t="s">
        <v>11</v>
      </c>
      <c r="D5" s="8" t="s">
        <v>399</v>
      </c>
      <c r="E5" s="8"/>
      <c r="F5" s="8" t="s">
        <v>12</v>
      </c>
    </row>
    <row r="6" spans="1:6" ht="15" customHeight="1">
      <c r="A6" s="9" t="s">
        <v>400</v>
      </c>
      <c r="B6" s="8" t="s">
        <v>11</v>
      </c>
      <c r="C6" s="8" t="s">
        <v>401</v>
      </c>
      <c r="D6" s="10" t="s">
        <v>402</v>
      </c>
      <c r="E6" s="8" t="s">
        <v>85</v>
      </c>
      <c r="F6" s="11">
        <v>0</v>
      </c>
    </row>
    <row r="7" spans="1:6" ht="15" customHeight="1">
      <c r="A7" s="9" t="s">
        <v>403</v>
      </c>
      <c r="B7" s="8" t="s">
        <v>12</v>
      </c>
      <c r="C7" s="11"/>
      <c r="D7" s="10" t="s">
        <v>404</v>
      </c>
      <c r="E7" s="8" t="s">
        <v>88</v>
      </c>
      <c r="F7" s="11">
        <v>0</v>
      </c>
    </row>
    <row r="8" spans="1:6" ht="15" customHeight="1">
      <c r="A8" s="9" t="s">
        <v>405</v>
      </c>
      <c r="B8" s="8" t="s">
        <v>20</v>
      </c>
      <c r="C8" s="11"/>
      <c r="D8" s="10" t="s">
        <v>406</v>
      </c>
      <c r="E8" s="8" t="s">
        <v>91</v>
      </c>
      <c r="F8" s="11">
        <v>0</v>
      </c>
    </row>
    <row r="9" spans="1:6" ht="15" customHeight="1">
      <c r="A9" s="9" t="s">
        <v>407</v>
      </c>
      <c r="B9" s="8" t="s">
        <v>24</v>
      </c>
      <c r="C9" s="11"/>
      <c r="D9" s="10" t="s">
        <v>408</v>
      </c>
      <c r="E9" s="8" t="s">
        <v>94</v>
      </c>
      <c r="F9" s="8" t="s">
        <v>401</v>
      </c>
    </row>
    <row r="10" spans="1:6" ht="15" customHeight="1">
      <c r="A10" s="9" t="s">
        <v>409</v>
      </c>
      <c r="B10" s="8" t="s">
        <v>28</v>
      </c>
      <c r="C10" s="11"/>
      <c r="D10" s="10" t="s">
        <v>410</v>
      </c>
      <c r="E10" s="8" t="s">
        <v>98</v>
      </c>
      <c r="F10" s="11">
        <v>1.44</v>
      </c>
    </row>
    <row r="11" spans="1:6" ht="15" customHeight="1">
      <c r="A11" s="9" t="s">
        <v>411</v>
      </c>
      <c r="B11" s="8" t="s">
        <v>32</v>
      </c>
      <c r="C11" s="11"/>
      <c r="D11" s="10" t="s">
        <v>412</v>
      </c>
      <c r="E11" s="8" t="s">
        <v>102</v>
      </c>
      <c r="F11" s="11">
        <v>1.44</v>
      </c>
    </row>
    <row r="12" spans="1:6" ht="15" customHeight="1">
      <c r="A12" s="9" t="s">
        <v>413</v>
      </c>
      <c r="B12" s="8" t="s">
        <v>36</v>
      </c>
      <c r="C12" s="11"/>
      <c r="D12" s="10" t="s">
        <v>414</v>
      </c>
      <c r="E12" s="8" t="s">
        <v>106</v>
      </c>
      <c r="F12" s="11">
        <v>0</v>
      </c>
    </row>
    <row r="13" spans="1:6" ht="15" customHeight="1">
      <c r="A13" s="9" t="s">
        <v>415</v>
      </c>
      <c r="B13" s="8" t="s">
        <v>40</v>
      </c>
      <c r="C13" s="11"/>
      <c r="D13" s="10" t="s">
        <v>416</v>
      </c>
      <c r="E13" s="8" t="s">
        <v>109</v>
      </c>
      <c r="F13" s="11">
        <v>0</v>
      </c>
    </row>
    <row r="14" spans="1:6" ht="15" customHeight="1">
      <c r="A14" s="9" t="s">
        <v>417</v>
      </c>
      <c r="B14" s="8" t="s">
        <v>43</v>
      </c>
      <c r="C14" s="11"/>
      <c r="D14" s="10" t="s">
        <v>418</v>
      </c>
      <c r="E14" s="8" t="s">
        <v>112</v>
      </c>
      <c r="F14" s="11">
        <v>0</v>
      </c>
    </row>
    <row r="15" spans="1:6" ht="15" customHeight="1">
      <c r="A15" s="9" t="s">
        <v>419</v>
      </c>
      <c r="B15" s="8" t="s">
        <v>46</v>
      </c>
      <c r="C15" s="11"/>
      <c r="D15" s="10" t="s">
        <v>420</v>
      </c>
      <c r="E15" s="8" t="s">
        <v>15</v>
      </c>
      <c r="F15" s="11">
        <v>0</v>
      </c>
    </row>
    <row r="16" spans="1:6" ht="15" customHeight="1">
      <c r="A16" s="9" t="s">
        <v>421</v>
      </c>
      <c r="B16" s="8" t="s">
        <v>49</v>
      </c>
      <c r="C16" s="8" t="s">
        <v>401</v>
      </c>
      <c r="D16" s="10" t="s">
        <v>422</v>
      </c>
      <c r="E16" s="8" t="s">
        <v>18</v>
      </c>
      <c r="F16" s="8" t="s">
        <v>401</v>
      </c>
    </row>
    <row r="17" spans="1:6" ht="15" customHeight="1">
      <c r="A17" s="9" t="s">
        <v>423</v>
      </c>
      <c r="B17" s="8" t="s">
        <v>52</v>
      </c>
      <c r="C17" s="12"/>
      <c r="D17" s="13" t="s">
        <v>424</v>
      </c>
      <c r="E17" s="8" t="s">
        <v>22</v>
      </c>
      <c r="F17" s="12">
        <v>0</v>
      </c>
    </row>
    <row r="18" spans="1:6" ht="15" customHeight="1">
      <c r="A18" s="9" t="s">
        <v>425</v>
      </c>
      <c r="B18" s="8" t="s">
        <v>55</v>
      </c>
      <c r="C18" s="12"/>
      <c r="D18" s="13" t="s">
        <v>426</v>
      </c>
      <c r="E18" s="8" t="s">
        <v>26</v>
      </c>
      <c r="F18" s="12">
        <v>0</v>
      </c>
    </row>
    <row r="19" spans="1:6" ht="15" customHeight="1">
      <c r="A19" s="9" t="s">
        <v>427</v>
      </c>
      <c r="B19" s="8" t="s">
        <v>58</v>
      </c>
      <c r="C19" s="12"/>
      <c r="D19" s="13" t="s">
        <v>428</v>
      </c>
      <c r="E19" s="8" t="s">
        <v>30</v>
      </c>
      <c r="F19" s="12">
        <v>0</v>
      </c>
    </row>
    <row r="20" spans="1:6" ht="15" customHeight="1">
      <c r="A20" s="9" t="s">
        <v>429</v>
      </c>
      <c r="B20" s="8" t="s">
        <v>61</v>
      </c>
      <c r="C20" s="12"/>
      <c r="D20" s="13" t="s">
        <v>430</v>
      </c>
      <c r="E20" s="8" t="s">
        <v>34</v>
      </c>
      <c r="F20" s="12">
        <v>0</v>
      </c>
    </row>
    <row r="21" spans="1:6" ht="15" customHeight="1">
      <c r="A21" s="9" t="s">
        <v>431</v>
      </c>
      <c r="B21" s="8" t="s">
        <v>64</v>
      </c>
      <c r="C21" s="12"/>
      <c r="D21" s="13" t="s">
        <v>432</v>
      </c>
      <c r="E21" s="8" t="s">
        <v>38</v>
      </c>
      <c r="F21" s="12">
        <v>0</v>
      </c>
    </row>
    <row r="22" spans="1:6" ht="15" customHeight="1">
      <c r="A22" s="9" t="s">
        <v>433</v>
      </c>
      <c r="B22" s="8" t="s">
        <v>67</v>
      </c>
      <c r="C22" s="12"/>
      <c r="D22" s="13" t="s">
        <v>434</v>
      </c>
      <c r="E22" s="8" t="s">
        <v>42</v>
      </c>
      <c r="F22" s="12">
        <v>0</v>
      </c>
    </row>
    <row r="23" spans="1:6" ht="15" customHeight="1">
      <c r="A23" s="9" t="s">
        <v>435</v>
      </c>
      <c r="B23" s="8" t="s">
        <v>70</v>
      </c>
      <c r="C23" s="12"/>
      <c r="D23" s="13" t="s">
        <v>436</v>
      </c>
      <c r="E23" s="8" t="s">
        <v>45</v>
      </c>
      <c r="F23" s="12">
        <v>0</v>
      </c>
    </row>
    <row r="24" spans="1:6" ht="15" customHeight="1">
      <c r="A24" s="9" t="s">
        <v>437</v>
      </c>
      <c r="B24" s="8" t="s">
        <v>73</v>
      </c>
      <c r="C24" s="12"/>
      <c r="D24" s="13" t="s">
        <v>438</v>
      </c>
      <c r="E24" s="8" t="s">
        <v>48</v>
      </c>
      <c r="F24" s="12">
        <v>0</v>
      </c>
    </row>
    <row r="25" spans="1:6" ht="15" customHeight="1">
      <c r="A25" s="9" t="s">
        <v>439</v>
      </c>
      <c r="B25" s="8" t="s">
        <v>76</v>
      </c>
      <c r="C25" s="12"/>
      <c r="D25" s="13" t="s">
        <v>440</v>
      </c>
      <c r="E25" s="8" t="s">
        <v>51</v>
      </c>
      <c r="F25" s="12">
        <v>0</v>
      </c>
    </row>
    <row r="26" spans="1:6" ht="15" customHeight="1">
      <c r="A26" s="9" t="s">
        <v>441</v>
      </c>
      <c r="B26" s="8" t="s">
        <v>79</v>
      </c>
      <c r="C26" s="12"/>
      <c r="D26" s="10" t="s">
        <v>442</v>
      </c>
      <c r="E26" s="8" t="s">
        <v>54</v>
      </c>
      <c r="F26" s="12">
        <v>0</v>
      </c>
    </row>
    <row r="27" spans="1:6" ht="15" customHeight="1">
      <c r="A27" s="9"/>
      <c r="B27" s="8" t="s">
        <v>82</v>
      </c>
      <c r="C27" s="14"/>
      <c r="D27" s="10" t="s">
        <v>443</v>
      </c>
      <c r="E27" s="8" t="s">
        <v>57</v>
      </c>
      <c r="F27" s="12">
        <v>0</v>
      </c>
    </row>
    <row r="28" spans="1:6" ht="15" customHeight="1">
      <c r="A28" s="15" t="s">
        <v>444</v>
      </c>
      <c r="B28" s="15" t="s">
        <v>444</v>
      </c>
      <c r="C28" s="15" t="s">
        <v>444</v>
      </c>
      <c r="D28" s="15" t="s">
        <v>444</v>
      </c>
      <c r="E28" s="15" t="s">
        <v>444</v>
      </c>
      <c r="F28" s="15" t="s">
        <v>444</v>
      </c>
    </row>
    <row r="29" spans="1:6" ht="15" customHeight="1">
      <c r="A29" s="15" t="s">
        <v>115</v>
      </c>
      <c r="B29" s="15" t="s">
        <v>115</v>
      </c>
      <c r="C29" s="15" t="s">
        <v>115</v>
      </c>
      <c r="D29" s="15" t="s">
        <v>115</v>
      </c>
      <c r="E29" s="15" t="s">
        <v>115</v>
      </c>
      <c r="F29" s="15" t="s">
        <v>115</v>
      </c>
    </row>
  </sheetData>
  <sheetProtection/>
  <mergeCells count="2">
    <mergeCell ref="A28:F28"/>
    <mergeCell ref="A29:F29"/>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lx</dc:creator>
  <cp:keywords/>
  <dc:description/>
  <cp:lastModifiedBy>Administrator</cp:lastModifiedBy>
  <dcterms:created xsi:type="dcterms:W3CDTF">2021-09-15T05:49:33Z</dcterms:created>
  <dcterms:modified xsi:type="dcterms:W3CDTF">2021-09-16T08:29:39Z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3AC1FF5975D44AE4A55DEE226655672B</vt:lpwstr>
  </property>
  <property fmtid="{D5CDD505-2E9C-101B-9397-08002B2CF9AE}" pid="4" name="KSOProductBuildV">
    <vt:lpwstr>2052-11.1.0.10938</vt:lpwstr>
  </property>
</Properties>
</file>